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Gerencia_Corporativa\Compartida\Estructuración\FF Waynimóvil\Serie XII\Defunitivos\"/>
    </mc:Choice>
  </mc:AlternateContent>
  <xr:revisionPtr revIDLastSave="0" documentId="13_ncr:1_{6BB97C7A-9E4A-4407-81D4-3F03173371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lculado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g">#N/A</definedName>
    <definedName name="\s">#N/A</definedName>
    <definedName name="________________COB2" localSheetId="0">#REF!</definedName>
    <definedName name="________________COB2">#REF!</definedName>
    <definedName name="______________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_____________COB2" localSheetId="0">#REF!</definedName>
    <definedName name="_______________COB2">#REF!</definedName>
    <definedName name="_____________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___________COB2" localSheetId="0">#REF!</definedName>
    <definedName name="_____________COB2">#REF!</definedName>
    <definedName name="___________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__________REF2">[1]BASE!$F$3:OFFSET([1]BASE!$I$3,[1]BASE!$I$1-3,0)</definedName>
    <definedName name="___________COB2" localSheetId="0">#REF!</definedName>
    <definedName name="___________COB2">#REF!</definedName>
    <definedName name="_________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_________REF2">[1]BASE!$F$3:OFFSET([1]BASE!$I$3,[1]BASE!$I$1-3,0)</definedName>
    <definedName name="__________COB2" localSheetId="0">#REF!</definedName>
    <definedName name="__________COB2">#REF!</definedName>
    <definedName name="________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________REF2">[1]BASE!$F$3:OFFSET([1]BASE!$I$3,[1]BASE!$I$1-3,0)</definedName>
    <definedName name="_________COB2" localSheetId="0">#REF!</definedName>
    <definedName name="_________COB2">#REF!</definedName>
    <definedName name="_______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_______REF2">[1]BASE!$F$3:OFFSET([1]BASE!$I$3,[1]BASE!$I$1-3,0)</definedName>
    <definedName name="________COB2" localSheetId="0">#REF!</definedName>
    <definedName name="________COB2">#REF!</definedName>
    <definedName name="______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______REF2">[1]BASE!$F$3:OFFSET([1]BASE!$I$3,[1]BASE!$I$1-3,0)</definedName>
    <definedName name="_______COB2" localSheetId="0">#REF!</definedName>
    <definedName name="_______COB2">#REF!</definedName>
    <definedName name="_____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_____REF2">[1]BASE!$F$3:OFFSET([1]BASE!$I$3,[1]BASE!$I$1-3,0)</definedName>
    <definedName name="______COB2" localSheetId="0">#REF!</definedName>
    <definedName name="______COB2">#REF!</definedName>
    <definedName name="____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____REF2">[1]BASE!$F$3:OFFSET([1]BASE!$I$3,[1]BASE!$I$1-3,0)</definedName>
    <definedName name="_____COB2" localSheetId="0">#REF!</definedName>
    <definedName name="_____COB2">#REF!</definedName>
    <definedName name="_____DAT1" localSheetId="0">#REF!</definedName>
    <definedName name="_____DAT1">#REF!</definedName>
    <definedName name="_____DAT10" localSheetId="0">#REF!</definedName>
    <definedName name="_____DAT10">#REF!</definedName>
    <definedName name="_____DAT11" localSheetId="0">#REF!</definedName>
    <definedName name="_____DAT11">#REF!</definedName>
    <definedName name="_____DAT12" localSheetId="0">#REF!</definedName>
    <definedName name="_____DAT12">#REF!</definedName>
    <definedName name="_____DAT13" localSheetId="0">#REF!</definedName>
    <definedName name="_____DAT13">#REF!</definedName>
    <definedName name="_____DAT14" localSheetId="0">#REF!</definedName>
    <definedName name="_____DAT14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REF2">[1]BASE!$F$3:OFFSET([1]BASE!$I$3,[1]BASE!$I$1-3,0)</definedName>
    <definedName name="____COB2" localSheetId="0">#REF!</definedName>
    <definedName name="____COB2">#REF!</definedName>
    <definedName name="____DAT1" localSheetId="0">'[2]Mayor Tarshop'!#REF!</definedName>
    <definedName name="____DAT1">'[2]Mayor Tarshop'!#REF!</definedName>
    <definedName name="____DAT10" localSheetId="0">#REF!</definedName>
    <definedName name="____DAT10">#REF!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13" localSheetId="0">[3]SAP!#REF!</definedName>
    <definedName name="____DAT13">[3]SAP!#REF!</definedName>
    <definedName name="____DAT14" localSheetId="0">#REF!</definedName>
    <definedName name="____DAT14">#REF!</definedName>
    <definedName name="____DAT2" localSheetId="0">'[2]Mayor Tarshop'!#REF!</definedName>
    <definedName name="____DAT2">'[2]Mayor Tarshop'!#REF!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'[2]Mayor Tarshop'!#REF!</definedName>
    <definedName name="____DAT5">'[2]Mayor Tarshop'!#REF!</definedName>
    <definedName name="____DAT6" localSheetId="0">'[2]Mayor Tarshop'!#REF!</definedName>
    <definedName name="____DAT6">'[2]Mayor Tarshop'!#REF!</definedName>
    <definedName name="____DAT7" localSheetId="0">#REF!</definedName>
    <definedName name="____DAT7">#REF!</definedName>
    <definedName name="____DAT8" localSheetId="0">'[2]Mayor Tarshop'!#REF!</definedName>
    <definedName name="____DAT8">'[2]Mayor Tarshop'!#REF!</definedName>
    <definedName name="____DAT9" localSheetId="0">#REF!</definedName>
    <definedName name="____DAT9">#REF!</definedName>
    <definedName name="__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__REF2">[1]BASE!$F$3:OFFSET([1]BASE!$I$3,[1]BASE!$I$1-3,0)</definedName>
    <definedName name="___COB2" localSheetId="0">#REF!</definedName>
    <definedName name="___COB2">#REF!</definedName>
    <definedName name="___DAT1" localSheetId="0">'[2]Mayor Tarshop'!#REF!</definedName>
    <definedName name="___DAT1">'[2]Mayor Tarshop'!#REF!</definedName>
    <definedName name="___DAT10" localSheetId="0">#REF!</definedName>
    <definedName name="___DAT10">#REF!</definedName>
    <definedName name="___DAT11" localSheetId="0">#REF!</definedName>
    <definedName name="___DAT11">#REF!</definedName>
    <definedName name="___DAT12" localSheetId="0">#REF!</definedName>
    <definedName name="___DAT12">#REF!</definedName>
    <definedName name="___DAT13" localSheetId="0">[4]SAP!#REF!</definedName>
    <definedName name="___DAT13">[4]SAP!#REF!</definedName>
    <definedName name="___DAT14" localSheetId="0">#REF!</definedName>
    <definedName name="___DAT14">#REF!</definedName>
    <definedName name="___DAT2" localSheetId="0">'[2]Mayor Tarshop'!#REF!</definedName>
    <definedName name="___DAT2">'[2]Mayor Tarshop'!#REF!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'[2]Mayor Tarshop'!#REF!</definedName>
    <definedName name="___DAT5">'[2]Mayor Tarshop'!#REF!</definedName>
    <definedName name="___DAT6" localSheetId="0">'[2]Mayor Tarshop'!#REF!</definedName>
    <definedName name="___DAT6">'[2]Mayor Tarshop'!#REF!</definedName>
    <definedName name="___DAT7" localSheetId="0">#REF!</definedName>
    <definedName name="___DAT7">#REF!</definedName>
    <definedName name="___DAT8" localSheetId="0">'[2]Mayor Tarshop'!#REF!</definedName>
    <definedName name="___DAT8">'[2]Mayor Tarshop'!#REF!</definedName>
    <definedName name="___DAT9" localSheetId="0">#REF!</definedName>
    <definedName name="___DAT9">#REF!</definedName>
    <definedName name="_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_REF2">[1]BASE!$F$3:OFFSET([1]BASE!$I$3,[1]BASE!$I$1-3,0)</definedName>
    <definedName name="__COB2" localSheetId="0">#REF!</definedName>
    <definedName name="__COB2">#REF!</definedName>
    <definedName name="__DAT1" localSheetId="0">'[2]Mayor Tarshop'!#REF!</definedName>
    <definedName name="__DAT1">'[2]Mayor Tarshop'!#REF!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[5]SAP!#REF!</definedName>
    <definedName name="__DAT13">[5]SAP!#REF!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#REF!</definedName>
    <definedName name="__DAT19">#REF!</definedName>
    <definedName name="__DAT2" localSheetId="0">'[2]Mayor Tarshop'!#REF!</definedName>
    <definedName name="__DAT2">'[2]Mayor Tarshop'!#REF!</definedName>
    <definedName name="__DAT20" localSheetId="0">#REF!</definedName>
    <definedName name="__DAT20">#REF!</definedName>
    <definedName name="__DAT21" localSheetId="0">#REF!</definedName>
    <definedName name="__DAT21">#REF!</definedName>
    <definedName name="__DAT22" localSheetId="0">#REF!</definedName>
    <definedName name="__DAT22">#REF!</definedName>
    <definedName name="__DAT23" localSheetId="0">#REF!</definedName>
    <definedName name="__DAT23">#REF!</definedName>
    <definedName name="__DAT24" localSheetId="0">#REF!</definedName>
    <definedName name="__DAT24">#REF!</definedName>
    <definedName name="__DAT25" localSheetId="0">#REF!</definedName>
    <definedName name="__DAT25">#REF!</definedName>
    <definedName name="__DAT26" localSheetId="0">#REF!</definedName>
    <definedName name="__DAT26">#REF!</definedName>
    <definedName name="__DAT27" localSheetId="0">#REF!</definedName>
    <definedName name="__DAT27">#REF!</definedName>
    <definedName name="__DAT28" localSheetId="0">#REF!</definedName>
    <definedName name="__DAT28">#REF!</definedName>
    <definedName name="__DAT29" localSheetId="0">#REF!</definedName>
    <definedName name="__DAT29">#REF!</definedName>
    <definedName name="__DAT3" localSheetId="0">#REF!</definedName>
    <definedName name="__DAT3">#REF!</definedName>
    <definedName name="__DAT30" localSheetId="0">#REF!</definedName>
    <definedName name="__DAT30">#REF!</definedName>
    <definedName name="__DAT31" localSheetId="0">#REF!</definedName>
    <definedName name="__DAT31">#REF!</definedName>
    <definedName name="__DAT32" localSheetId="0">#REF!</definedName>
    <definedName name="__DAT32">#REF!</definedName>
    <definedName name="__DAT33" localSheetId="0">#REF!</definedName>
    <definedName name="__DAT33">#REF!</definedName>
    <definedName name="__DAT34" localSheetId="0">#REF!</definedName>
    <definedName name="__DAT34">#REF!</definedName>
    <definedName name="__DAT35" localSheetId="0">#REF!</definedName>
    <definedName name="__DAT35">#REF!</definedName>
    <definedName name="__DAT36" localSheetId="0">#REF!</definedName>
    <definedName name="__DAT36">#REF!</definedName>
    <definedName name="__DAT37" localSheetId="0">#REF!</definedName>
    <definedName name="__DAT37">#REF!</definedName>
    <definedName name="__DAT38" localSheetId="0">#REF!</definedName>
    <definedName name="__DAT38">#REF!</definedName>
    <definedName name="__DAT39" localSheetId="0">#REF!</definedName>
    <definedName name="__DAT39">#REF!</definedName>
    <definedName name="__DAT4" localSheetId="0">#REF!</definedName>
    <definedName name="__DAT4">#REF!</definedName>
    <definedName name="__DAT40" localSheetId="0">#REF!</definedName>
    <definedName name="__DAT40">#REF!</definedName>
    <definedName name="__DAT41" localSheetId="0">#REF!</definedName>
    <definedName name="__DAT41">#REF!</definedName>
    <definedName name="__DAT42" localSheetId="0">#REF!</definedName>
    <definedName name="__DAT42">#REF!</definedName>
    <definedName name="__DAT43" localSheetId="0">#REF!</definedName>
    <definedName name="__DAT43">#REF!</definedName>
    <definedName name="__DAT44" localSheetId="0">#REF!</definedName>
    <definedName name="__DAT44">#REF!</definedName>
    <definedName name="__DAT45" localSheetId="0">#REF!</definedName>
    <definedName name="__DAT45">#REF!</definedName>
    <definedName name="__DAT46" localSheetId="0">#REF!</definedName>
    <definedName name="__DAT46">#REF!</definedName>
    <definedName name="__DAT47" localSheetId="0">#REF!</definedName>
    <definedName name="__DAT47">#REF!</definedName>
    <definedName name="__DAT48" localSheetId="0">#REF!</definedName>
    <definedName name="__DAT48">#REF!</definedName>
    <definedName name="__DAT49" localSheetId="0">#REF!</definedName>
    <definedName name="__DAT49">#REF!</definedName>
    <definedName name="__DAT5" localSheetId="0">'[2]Mayor Tarshop'!#REF!</definedName>
    <definedName name="__DAT5">'[2]Mayor Tarshop'!#REF!</definedName>
    <definedName name="__DAT50" localSheetId="0">#REF!</definedName>
    <definedName name="__DAT50">#REF!</definedName>
    <definedName name="__DAT51" localSheetId="0">#REF!</definedName>
    <definedName name="__DAT51">#REF!</definedName>
    <definedName name="__DAT52" localSheetId="0">#REF!</definedName>
    <definedName name="__DAT52">#REF!</definedName>
    <definedName name="__DAT53" localSheetId="0">#REF!</definedName>
    <definedName name="__DAT53">#REF!</definedName>
    <definedName name="__DAT54" localSheetId="0">#REF!</definedName>
    <definedName name="__DAT54">#REF!</definedName>
    <definedName name="__DAT55" localSheetId="0">#REF!</definedName>
    <definedName name="__DAT55">#REF!</definedName>
    <definedName name="__DAT56" localSheetId="0">#REF!</definedName>
    <definedName name="__DAT56">#REF!</definedName>
    <definedName name="__DAT57" localSheetId="0">#REF!</definedName>
    <definedName name="__DAT57">#REF!</definedName>
    <definedName name="__DAT58" localSheetId="0">#REF!</definedName>
    <definedName name="__DAT58">#REF!</definedName>
    <definedName name="__DAT59" localSheetId="0">#REF!</definedName>
    <definedName name="__DAT59">#REF!</definedName>
    <definedName name="__DAT6" localSheetId="0">'[2]Mayor Tarshop'!#REF!</definedName>
    <definedName name="__DAT6">'[2]Mayor Tarshop'!#REF!</definedName>
    <definedName name="__DAT60" localSheetId="0">#REF!</definedName>
    <definedName name="__DAT60">#REF!</definedName>
    <definedName name="__DAT61" localSheetId="0">#REF!</definedName>
    <definedName name="__DAT61">#REF!</definedName>
    <definedName name="__DAT62" localSheetId="0">#REF!</definedName>
    <definedName name="__DAT62">#REF!</definedName>
    <definedName name="__DAT63" localSheetId="0">#REF!</definedName>
    <definedName name="__DAT63">#REF!</definedName>
    <definedName name="__DAT64" localSheetId="0">#REF!</definedName>
    <definedName name="__DAT64">#REF!</definedName>
    <definedName name="__DAT65" localSheetId="0">#REF!</definedName>
    <definedName name="__DAT65">#REF!</definedName>
    <definedName name="__DAT66" localSheetId="0">#REF!</definedName>
    <definedName name="__DAT66">#REF!</definedName>
    <definedName name="__DAT67" localSheetId="0">#REF!</definedName>
    <definedName name="__DAT67">#REF!</definedName>
    <definedName name="__DAT68" localSheetId="0">#REF!</definedName>
    <definedName name="__DAT68">#REF!</definedName>
    <definedName name="__DAT69" localSheetId="0">#REF!</definedName>
    <definedName name="__DAT69">#REF!</definedName>
    <definedName name="__DAT7" localSheetId="0">#REF!</definedName>
    <definedName name="__DAT7">#REF!</definedName>
    <definedName name="__DAT70" localSheetId="0">#REF!</definedName>
    <definedName name="__DAT70">#REF!</definedName>
    <definedName name="__DAT71" localSheetId="0">#REF!</definedName>
    <definedName name="__DAT71">#REF!</definedName>
    <definedName name="__DAT72" localSheetId="0">#REF!</definedName>
    <definedName name="__DAT72">#REF!</definedName>
    <definedName name="__DAT73" localSheetId="0">#REF!</definedName>
    <definedName name="__DAT73">#REF!</definedName>
    <definedName name="__DAT74" localSheetId="0">#REF!</definedName>
    <definedName name="__DAT74">#REF!</definedName>
    <definedName name="__DAT75" localSheetId="0">#REF!</definedName>
    <definedName name="__DAT75">#REF!</definedName>
    <definedName name="__DAT76" localSheetId="0">#REF!</definedName>
    <definedName name="__DAT76">#REF!</definedName>
    <definedName name="__DAT77" localSheetId="0">#REF!</definedName>
    <definedName name="__DAT77">#REF!</definedName>
    <definedName name="__DAT78" localSheetId="0">#REF!</definedName>
    <definedName name="__DAT78">#REF!</definedName>
    <definedName name="__DAT79" localSheetId="0">#REF!</definedName>
    <definedName name="__DAT79">#REF!</definedName>
    <definedName name="__DAT8" localSheetId="0">'[2]Mayor Tarshop'!#REF!</definedName>
    <definedName name="__DAT8">'[2]Mayor Tarshop'!#REF!</definedName>
    <definedName name="__DAT80" localSheetId="0">#REF!</definedName>
    <definedName name="__DAT80">#REF!</definedName>
    <definedName name="__DAT81" localSheetId="0">#REF!</definedName>
    <definedName name="__DAT81">#REF!</definedName>
    <definedName name="__DAT82" localSheetId="0">#REF!</definedName>
    <definedName name="__DAT82">#REF!</definedName>
    <definedName name="__DAT83" localSheetId="0">#REF!</definedName>
    <definedName name="__DAT83">#REF!</definedName>
    <definedName name="__DAT84" localSheetId="0">#REF!</definedName>
    <definedName name="__DAT84">#REF!</definedName>
    <definedName name="__DAT85" localSheetId="0">#REF!</definedName>
    <definedName name="__DAT85">#REF!</definedName>
    <definedName name="__DAT86" localSheetId="0">#REF!</definedName>
    <definedName name="__DAT86">#REF!</definedName>
    <definedName name="__DAT87" localSheetId="0">#REF!</definedName>
    <definedName name="__DAT87">#REF!</definedName>
    <definedName name="__DAT88" localSheetId="0">#REF!</definedName>
    <definedName name="__DAT88">#REF!</definedName>
    <definedName name="__DAT89" localSheetId="0">#REF!</definedName>
    <definedName name="__DAT89">#REF!</definedName>
    <definedName name="__DAT9" localSheetId="0">#REF!</definedName>
    <definedName name="__DAT9">#REF!</definedName>
    <definedName name="__DAT90" localSheetId="0">#REF!</definedName>
    <definedName name="__DAT90">#REF!</definedName>
    <definedName name="__DAT91" localSheetId="0">#REF!</definedName>
    <definedName name="__DAT91">#REF!</definedName>
    <definedName name="_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REF2">[1]BASE!$F$3:OFFSET([1]BASE!$I$3,[1]BASE!$I$1-3,0)</definedName>
    <definedName name="_2__123Graph_ACRECIM" hidden="1">#N/A</definedName>
    <definedName name="_COB2" localSheetId="0">#REF!</definedName>
    <definedName name="_COB2">#REF!</definedName>
    <definedName name="_DAT1" localSheetId="0">'[2]Mayor Tarshop'!#REF!</definedName>
    <definedName name="_DAT1">'[2]Mayor Tarshop'!#REF!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[5]SAP!#REF!</definedName>
    <definedName name="_DAT13">[5]SAP!#REF!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21" localSheetId="0">#REF!</definedName>
    <definedName name="_DAT21">#REF!</definedName>
    <definedName name="_DAT22" localSheetId="0">#REF!</definedName>
    <definedName name="_DAT22">#REF!</definedName>
    <definedName name="_DAT23" localSheetId="0">#REF!</definedName>
    <definedName name="_DAT23">#REF!</definedName>
    <definedName name="_DAT24" localSheetId="0">#REF!</definedName>
    <definedName name="_DAT24">#REF!</definedName>
    <definedName name="_DAT25" localSheetId="0">#REF!</definedName>
    <definedName name="_DAT25">#REF!</definedName>
    <definedName name="_DAT26" localSheetId="0">#REF!</definedName>
    <definedName name="_DAT26">#REF!</definedName>
    <definedName name="_DAT27" localSheetId="0">#REF!</definedName>
    <definedName name="_DAT27">#REF!</definedName>
    <definedName name="_DAT28" localSheetId="0">#REF!</definedName>
    <definedName name="_DAT28">#REF!</definedName>
    <definedName name="_DAT29" localSheetId="0">#REF!</definedName>
    <definedName name="_DAT29">#REF!</definedName>
    <definedName name="_DAT3" localSheetId="0">#REF!</definedName>
    <definedName name="_DAT3">#REF!</definedName>
    <definedName name="_DAT30" localSheetId="0">#REF!</definedName>
    <definedName name="_DAT30">#REF!</definedName>
    <definedName name="_DAT31" localSheetId="0">#REF!</definedName>
    <definedName name="_DAT31">#REF!</definedName>
    <definedName name="_DAT32" localSheetId="0">#REF!</definedName>
    <definedName name="_DAT32">#REF!</definedName>
    <definedName name="_DAT33" localSheetId="0">#REF!</definedName>
    <definedName name="_DAT33">#REF!</definedName>
    <definedName name="_DAT34" localSheetId="0">#REF!</definedName>
    <definedName name="_DAT34">#REF!</definedName>
    <definedName name="_DAT35" localSheetId="0">#REF!</definedName>
    <definedName name="_DAT35">#REF!</definedName>
    <definedName name="_DAT36" localSheetId="0">#REF!</definedName>
    <definedName name="_DAT36">#REF!</definedName>
    <definedName name="_DAT37" localSheetId="0">#REF!</definedName>
    <definedName name="_DAT37">#REF!</definedName>
    <definedName name="_DAT38" localSheetId="0">#REF!</definedName>
    <definedName name="_DAT38">#REF!</definedName>
    <definedName name="_DAT39" localSheetId="0">#REF!</definedName>
    <definedName name="_DAT39">#REF!</definedName>
    <definedName name="_DAT4" localSheetId="0">#REF!</definedName>
    <definedName name="_DAT4">#REF!</definedName>
    <definedName name="_DAT40" localSheetId="0">#REF!</definedName>
    <definedName name="_DAT40">#REF!</definedName>
    <definedName name="_DAT41" localSheetId="0">#REF!</definedName>
    <definedName name="_DAT41">#REF!</definedName>
    <definedName name="_DAT42" localSheetId="0">#REF!</definedName>
    <definedName name="_DAT42">#REF!</definedName>
    <definedName name="_DAT43" localSheetId="0">#REF!</definedName>
    <definedName name="_DAT43">#REF!</definedName>
    <definedName name="_DAT44" localSheetId="0">#REF!</definedName>
    <definedName name="_DAT44">#REF!</definedName>
    <definedName name="_DAT45" localSheetId="0">#REF!</definedName>
    <definedName name="_DAT45">#REF!</definedName>
    <definedName name="_DAT46" localSheetId="0">#REF!</definedName>
    <definedName name="_DAT46">#REF!</definedName>
    <definedName name="_DAT47" localSheetId="0">#REF!</definedName>
    <definedName name="_DAT47">#REF!</definedName>
    <definedName name="_DAT48" localSheetId="0">#REF!</definedName>
    <definedName name="_DAT48">#REF!</definedName>
    <definedName name="_DAT49" localSheetId="0">#REF!</definedName>
    <definedName name="_DAT49">#REF!</definedName>
    <definedName name="_DAT5" localSheetId="0">#REF!</definedName>
    <definedName name="_DAT5">#REF!</definedName>
    <definedName name="_DAT50" localSheetId="0">#REF!</definedName>
    <definedName name="_DAT50">#REF!</definedName>
    <definedName name="_DAT51" localSheetId="0">#REF!</definedName>
    <definedName name="_DAT51">#REF!</definedName>
    <definedName name="_DAT52" localSheetId="0">#REF!</definedName>
    <definedName name="_DAT52">#REF!</definedName>
    <definedName name="_DAT53" localSheetId="0">#REF!</definedName>
    <definedName name="_DAT53">#REF!</definedName>
    <definedName name="_DAT54" localSheetId="0">#REF!</definedName>
    <definedName name="_DAT54">#REF!</definedName>
    <definedName name="_DAT55" localSheetId="0">#REF!</definedName>
    <definedName name="_DAT55">#REF!</definedName>
    <definedName name="_DAT56" localSheetId="0">#REF!</definedName>
    <definedName name="_DAT56">#REF!</definedName>
    <definedName name="_DAT57" localSheetId="0">#REF!</definedName>
    <definedName name="_DAT57">#REF!</definedName>
    <definedName name="_DAT58" localSheetId="0">#REF!</definedName>
    <definedName name="_DAT58">#REF!</definedName>
    <definedName name="_DAT59" localSheetId="0">#REF!</definedName>
    <definedName name="_DAT59">#REF!</definedName>
    <definedName name="_DAT6" localSheetId="0">#REF!</definedName>
    <definedName name="_DAT6">#REF!</definedName>
    <definedName name="_DAT60" localSheetId="0">#REF!</definedName>
    <definedName name="_DAT60">#REF!</definedName>
    <definedName name="_DAT61" localSheetId="0">#REF!</definedName>
    <definedName name="_DAT61">#REF!</definedName>
    <definedName name="_DAT62" localSheetId="0">#REF!</definedName>
    <definedName name="_DAT62">#REF!</definedName>
    <definedName name="_DAT63" localSheetId="0">#REF!</definedName>
    <definedName name="_DAT63">#REF!</definedName>
    <definedName name="_DAT64" localSheetId="0">#REF!</definedName>
    <definedName name="_DAT64">#REF!</definedName>
    <definedName name="_DAT65" localSheetId="0">#REF!</definedName>
    <definedName name="_DAT65">#REF!</definedName>
    <definedName name="_DAT66" localSheetId="0">#REF!</definedName>
    <definedName name="_DAT66">#REF!</definedName>
    <definedName name="_DAT67" localSheetId="0">#REF!</definedName>
    <definedName name="_DAT67">#REF!</definedName>
    <definedName name="_DAT68" localSheetId="0">#REF!</definedName>
    <definedName name="_DAT68">#REF!</definedName>
    <definedName name="_DAT69" localSheetId="0">#REF!</definedName>
    <definedName name="_DAT69">#REF!</definedName>
    <definedName name="_DAT7" localSheetId="0">#REF!</definedName>
    <definedName name="_DAT7">#REF!</definedName>
    <definedName name="_DAT70" localSheetId="0">#REF!</definedName>
    <definedName name="_DAT70">#REF!</definedName>
    <definedName name="_DAT71" localSheetId="0">#REF!</definedName>
    <definedName name="_DAT71">#REF!</definedName>
    <definedName name="_DAT72" localSheetId="0">#REF!</definedName>
    <definedName name="_DAT72">#REF!</definedName>
    <definedName name="_DAT73" localSheetId="0">#REF!</definedName>
    <definedName name="_DAT73">#REF!</definedName>
    <definedName name="_DAT74" localSheetId="0">#REF!</definedName>
    <definedName name="_DAT74">#REF!</definedName>
    <definedName name="_DAT75" localSheetId="0">#REF!</definedName>
    <definedName name="_DAT75">#REF!</definedName>
    <definedName name="_DAT76" localSheetId="0">#REF!</definedName>
    <definedName name="_DAT76">#REF!</definedName>
    <definedName name="_DAT77" localSheetId="0">#REF!</definedName>
    <definedName name="_DAT77">#REF!</definedName>
    <definedName name="_DAT78" localSheetId="0">#REF!</definedName>
    <definedName name="_DAT78">#REF!</definedName>
    <definedName name="_DAT79" localSheetId="0">#REF!</definedName>
    <definedName name="_DAT79">#REF!</definedName>
    <definedName name="_DAT8" localSheetId="0">#REF!</definedName>
    <definedName name="_DAT8">#REF!</definedName>
    <definedName name="_DAT80" localSheetId="0">#REF!</definedName>
    <definedName name="_DAT80">#REF!</definedName>
    <definedName name="_DAT81" localSheetId="0">#REF!</definedName>
    <definedName name="_DAT81">#REF!</definedName>
    <definedName name="_DAT82" localSheetId="0">#REF!</definedName>
    <definedName name="_DAT82">#REF!</definedName>
    <definedName name="_DAT83" localSheetId="0">#REF!</definedName>
    <definedName name="_DAT83">#REF!</definedName>
    <definedName name="_DAT84" localSheetId="0">#REF!</definedName>
    <definedName name="_DAT84">#REF!</definedName>
    <definedName name="_DAT85" localSheetId="0">#REF!</definedName>
    <definedName name="_DAT85">#REF!</definedName>
    <definedName name="_DAT86" localSheetId="0">#REF!</definedName>
    <definedName name="_DAT86">#REF!</definedName>
    <definedName name="_DAT87" localSheetId="0">#REF!</definedName>
    <definedName name="_DAT87">#REF!</definedName>
    <definedName name="_DAT88" localSheetId="0">#REF!</definedName>
    <definedName name="_DAT88">#REF!</definedName>
    <definedName name="_DAT89" localSheetId="0">#REF!</definedName>
    <definedName name="_DAT89">#REF!</definedName>
    <definedName name="_DAT9" localSheetId="0">#REF!</definedName>
    <definedName name="_DAT9">#REF!</definedName>
    <definedName name="_DAT90" localSheetId="0">#REF!</definedName>
    <definedName name="_DAT90">#REF!</definedName>
    <definedName name="_DAT91" localSheetId="0">#REF!</definedName>
    <definedName name="_DAT91">#REF!</definedName>
    <definedName name="_F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Fill" localSheetId="0" hidden="1">#REF!</definedName>
    <definedName name="_Fill" hidden="1">#REF!</definedName>
    <definedName name="_IMP1996">#N/A</definedName>
    <definedName name="_IMP1997">#N/A</definedName>
    <definedName name="_Key1" localSheetId="0" hidden="1">[6]LBA!#REF!</definedName>
    <definedName name="_Key1" hidden="1">[6]LBA!#REF!</definedName>
    <definedName name="_Key2" localSheetId="0" hidden="1">[6]LBA!#REF!</definedName>
    <definedName name="_Key2" hidden="1">[6]LBA!#REF!</definedName>
    <definedName name="_Order1" hidden="1">255</definedName>
    <definedName name="_Order2" hidden="1">255</definedName>
    <definedName name="_REF2">[1]BASE!$F$3:OFFSET([1]BASE!$I$3,[1]BASE!$I$1-3,0)</definedName>
    <definedName name="_Sort" localSheetId="0" hidden="1">[6]LBA!#REF!</definedName>
    <definedName name="_Sort" hidden="1">[6]LBA!#REF!</definedName>
    <definedName name="a" localSheetId="0">#REF!</definedName>
    <definedName name="a">#REF!</definedName>
    <definedName name="aa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a" hidden="1">{"Estado de Cobranzas pag 1",#N/A,FALSE,"RESUMEN";"Estado de Cobranzas pag 2",#N/A,FALSE,"RESUMEN";"Estado de Cobranzas pag 3",#N/A,FALSE,"RESUMEN"}</definedName>
    <definedName name="AAAA">[7]Evolución!$A$1:$K$57</definedName>
    <definedName name="AAAAAAAAAAA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AAAAAAAAAAAAAA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aaaaaaaaaaaaaaa">[7]Evolución!$A$1:$K$57</definedName>
    <definedName name="a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ctividad" localSheetId="0">#REF!</definedName>
    <definedName name="Actividad">#REF!</definedName>
    <definedName name="ACTJUB" localSheetId="0">#REF!</definedName>
    <definedName name="ACTJUB">#REF!</definedName>
    <definedName name="ADIC" localSheetId="0">#REF!</definedName>
    <definedName name="ADIC">#REF!</definedName>
    <definedName name="ADMSUST" localSheetId="0">#REF!</definedName>
    <definedName name="ADMSUST">#REF!</definedName>
    <definedName name="afafafa" localSheetId="0">#REF!</definedName>
    <definedName name="afafafa">#REF!</definedName>
    <definedName name="afds" localSheetId="0">#REF!</definedName>
    <definedName name="afds">#REF!</definedName>
    <definedName name="afdsasdf" localSheetId="0">#REF!</definedName>
    <definedName name="afdsasdf">#REF!</definedName>
    <definedName name="AFSVZX" localSheetId="0">#REF!</definedName>
    <definedName name="AFSVZX">#REF!</definedName>
    <definedName name="AGROANU">#N/A</definedName>
    <definedName name="AGROMENS">#N/A</definedName>
    <definedName name="akj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la" hidden="1">{"Estado de Cobranzas pag 1",#N/A,FALSE,"RESUMEN";"Estado de Cobranzas pag 2",#N/A,FALSE,"RESUMEN";"Estado de Cobranzas pag 3",#N/A,FALSE,"RESUMEN"}</definedName>
    <definedName name="ALL" localSheetId="0">#REF!</definedName>
    <definedName name="ALL">#REF!</definedName>
    <definedName name="altas" localSheetId="0">#REF!</definedName>
    <definedName name="altas">#REF!</definedName>
    <definedName name="ALTASHIST">[1]BASE!$K$3:OFFSET([1]BASE!$N$3,[1]BASE!$N$1-3,0)</definedName>
    <definedName name="ANEXO">#N/A</definedName>
    <definedName name="Anexo_1" localSheetId="0">#REF!</definedName>
    <definedName name="Anexo_1">#REF!</definedName>
    <definedName name="AÑO1999" localSheetId="0">#REF!</definedName>
    <definedName name="AÑO1999">#REF!</definedName>
    <definedName name="AÑO2000" localSheetId="0">#REF!</definedName>
    <definedName name="AÑO2000">#REF!</definedName>
    <definedName name="AÑO2001" localSheetId="0">#REF!</definedName>
    <definedName name="AÑO2001">#REF!</definedName>
    <definedName name="AQCTARSHOPEnero09">[7]Evolución!$A$1:$K$57</definedName>
    <definedName name="areatrab1">#N/A</definedName>
    <definedName name="as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sdfa" hidden="1">{"Comisiones",#N/A,FALSE,"Recargos y Comisiones";"Semestre 1 Reducido",#N/A,FALSE,"Control";"Semestre 1 Total",#N/A,FALSE,"Control";"PrimaRecargo",#N/A,FALSE,"PA+REC y Siniestralidad";"Economico",#N/A,FALSE,"Económico";"Cash Flow",#N/A,FALSE,"Cashflow";"Semestre 2 Reducido",#N/A,FALSE,"Control";"Semestre 2 Total",#N/A,FALSE,"Control";"Presupuesto",#N/A,FALSE,"Presupuesto";"Informe Gerencial",#N/A,FALSE,"Diferencias I.G."}</definedName>
    <definedName name="asdfasf" localSheetId="0">#REF!</definedName>
    <definedName name="asdfasf">#REF!</definedName>
    <definedName name="Asesfin" localSheetId="0">#REF!</definedName>
    <definedName name="Asesfin">#REF!</definedName>
    <definedName name="ASESIMP" localSheetId="0">#REF!</definedName>
    <definedName name="ASESIMP">#REF!</definedName>
    <definedName name="Asesleg" localSheetId="0">#REF!</definedName>
    <definedName name="Asesleg">#REF!</definedName>
    <definedName name="a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wawaee" hidden="1">{"Estado de Cobranzas pag 1",#N/A,FALSE,"RESUMEN";"Estado de Cobranzas pag 2",#N/A,FALSE,"RESUMEN";"Estado de Cobranzas pag 3",#N/A,FALSE,"RESUMEN"}</definedName>
    <definedName name="AYJ" localSheetId="0">#REF!</definedName>
    <definedName name="AYJ">#REF!</definedName>
    <definedName name="b">[7]Evolución!$A$1:$K$57</definedName>
    <definedName name="BANKS" localSheetId="0">#REF!</definedName>
    <definedName name="BANKS">#REF!</definedName>
    <definedName name="BASE">[8]Intranet!$A$1:'[8]Intranet'!$CB$3995</definedName>
    <definedName name="Base_anual_fiscal">#N/A</definedName>
    <definedName name="base_efectivo_1000" localSheetId="0">#REF!</definedName>
    <definedName name="base_efectivo_1000">#REF!</definedName>
    <definedName name="BASE_FINAL_FINAL" localSheetId="0">#REF!</definedName>
    <definedName name="BASE_FINAL_FINAL">#REF!</definedName>
    <definedName name="_xlnm.Database">[9]Cmed!$A$2:$D$80</definedName>
    <definedName name="BaseDeDatos2">[7]Evolución!$A$1:$K$57</definedName>
    <definedName name="basediaria">#N/A</definedName>
    <definedName name="b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FGRTH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Bienes" localSheetId="0">#REF!</definedName>
    <definedName name="Bienes">#REF!</definedName>
    <definedName name="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n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_FONDEO">'[10]PO (post)'!$B$6</definedName>
    <definedName name="CA" localSheetId="0">#REF!</definedName>
    <definedName name="CA">#REF!</definedName>
    <definedName name="Caída_Interés_0" localSheetId="0">#REF!</definedName>
    <definedName name="Caída_Interés_0">#REF!</definedName>
    <definedName name="Calificadora" localSheetId="0">#REF!</definedName>
    <definedName name="Calificadora">#REF!</definedName>
    <definedName name="CANAL" localSheetId="0">#REF!</definedName>
    <definedName name="CANAL">#REF!</definedName>
    <definedName name="capital" localSheetId="0">#REF!</definedName>
    <definedName name="capital">#REF!</definedName>
    <definedName name="carter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artera_Producto_200811" localSheetId="0">#REF!</definedName>
    <definedName name="Cartera_Producto_200811">#REF!</definedName>
    <definedName name="Cash_Need" localSheetId="0">'[11]Summary Budget'!#REF!</definedName>
    <definedName name="Cash_Need">'[11]Summary Budget'!#REF!</definedName>
    <definedName name="cc" hidden="1">{"Estado de Cobranzas pag 1",#N/A,FALSE,"RESUMEN";"Estado de Cobranzas pag 2",#N/A,FALSE,"RESUMEN";"Estado de Cobranzas pag 3",#N/A,FALSE,"RESUMEN"}</definedName>
    <definedName name="CER">[12]Sheet3!$A$1:$B$65536</definedName>
    <definedName name="cfccfcf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OB" localSheetId="0">#REF!</definedName>
    <definedName name="COB">#REF!</definedName>
    <definedName name="COBRANZAS" localSheetId="0">#REF!</definedName>
    <definedName name="COBRANZAS">#REF!</definedName>
    <definedName name="Colocadores" localSheetId="0">#REF!</definedName>
    <definedName name="Colocadores">#REF!</definedName>
    <definedName name="comerc" localSheetId="0">#REF!</definedName>
    <definedName name="comerc">#REF!</definedName>
    <definedName name="comercio" localSheetId="0">#REF!</definedName>
    <definedName name="comercio">#REF!</definedName>
    <definedName name="comerz" localSheetId="0">#REF!</definedName>
    <definedName name="comerz">#REF!</definedName>
    <definedName name="comerz." localSheetId="0">#REF!</definedName>
    <definedName name="comerz.">#REF!</definedName>
    <definedName name="COMPRAS" localSheetId="0">#REF!</definedName>
    <definedName name="COMPRAS">#REF!</definedName>
    <definedName name="COMPRASMES">'[13]compra de cartera'!$C$48:$D$51</definedName>
    <definedName name="COMPRATOT">'[13]compra de cartera'!$C$56:$F$60</definedName>
    <definedName name="condpago" localSheetId="0">#REF!</definedName>
    <definedName name="condpago">#REF!</definedName>
    <definedName name="Consulta" localSheetId="0">#REF!</definedName>
    <definedName name="Consulta">#REF!</definedName>
    <definedName name="CTRL" localSheetId="0">#REF!</definedName>
    <definedName name="CTRL">#REF!</definedName>
    <definedName name="CUADRO" localSheetId="0">#REF!</definedName>
    <definedName name="CUADRO">#REF!</definedName>
    <definedName name="CUADRO2" localSheetId="0">#REF!</definedName>
    <definedName name="CUADRO2">#REF!</definedName>
    <definedName name="CUADROMOR" localSheetId="0">#REF!</definedName>
    <definedName name="CUADROMOR">#REF!</definedName>
    <definedName name="cxcx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ATOS">[14]BASE!$B$5:$HF$68</definedName>
    <definedName name="datosh">[14]BASE!$A$5:$HF$68</definedName>
    <definedName name="dd" localSheetId="0">#REF!</definedName>
    <definedName name="dd">#REF!</definedName>
    <definedName name="dd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ETALLE" localSheetId="0">#REF!</definedName>
    <definedName name="DETALLE">#REF!</definedName>
    <definedName name="dfgg">[7]Evolución!$A$1:$K$57</definedName>
    <definedName name="DFS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WE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rdrdrr" hidden="1">{#N/A,#N/A,FALSE,"INDICE";#N/A,#N/A,FALSE,"Anexo I";#N/A,#N/A,FALSE,"Anexo II";#N/A,#N/A,FALSE,"Anexo II descr";#N/A,#N/A,FALSE,"Anexo III";#N/A,#N/A,FALSE,"Anexo III descr"}</definedName>
    <definedName name="dsad" localSheetId="0">#REF!</definedName>
    <definedName name="dsad">#REF!</definedName>
    <definedName name="dsadsad" hidden="1">{#N/A,#N/A,FALSE,"INDICE";#N/A,#N/A,FALSE,"Anexo I";#N/A,#N/A,FALSE,"Anexo II";#N/A,#N/A,FALSE,"Anexo II descr";#N/A,#N/A,FALSE,"Anexo III";#N/A,#N/A,FALSE,"Anexo III descr"}</definedName>
    <definedName name="dsdasd" localSheetId="0">#REF!</definedName>
    <definedName name="dsdasd">#REF!</definedName>
    <definedName name="dsdsds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SFEWF" hidden="1">{#N/A,#N/A,FALSE,"INDICE";#N/A,#N/A,FALSE,"Anexo I";#N/A,#N/A,FALSE,"Anexo II";#N/A,#N/A,FALSE,"Anexo II descr";#N/A,#N/A,FALSE,"Anexo III";#N/A,#N/A,FALSE,"Anexo III descr"}</definedName>
    <definedName name="DWEFW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EE" localSheetId="0">#REF!</definedName>
    <definedName name="EEEE">#REF!</definedName>
    <definedName name="eeeeeeeeee" hidden="1">{#N/A,#N/A,FALSE,"INDICE";#N/A,#N/A,FALSE,"Anexo I";#N/A,#N/A,FALSE,"Anexo II";#N/A,#N/A,FALSE,"Anexo II descr";#N/A,#N/A,FALSE,"Anexo III";#N/A,#N/A,FALSE,"Anexo III descr"}</definedName>
    <definedName name="efectivo" localSheetId="0">#REF!</definedName>
    <definedName name="efectivo">#REF!</definedName>
    <definedName name="EFEW" hidden="1">{"prom_mutu",#N/A,FALSE,"graf_prom_coloc";"prom_colu",#N/A,FALSE,"graf_prom_coloc"}</definedName>
    <definedName name="Efvo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RGERG" hidden="1">{"Gráfico s i pag 1",#N/A,FALSE,"Distrib Cobros s i";"Gráfico s i pag 2",#N/A,FALSE,"Distrib Cobros s i";"Gráfico s ii pag 1",#N/A,FALSE,"Distrib Cobros s ii";"Gráfico s ii pag 2",#N/A,FALSE,"Distrib Cobros s ii"}</definedName>
    <definedName name="estructura">[7]Evolución!$A$1:$K$57</definedName>
    <definedName name="ewewewe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GEFSWEGWE">[7]Evolución!$A$1:$K$57</definedName>
    <definedName name="ewqeq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wq" hidden="1">{"Estado de Cobranzas pag 1",#N/A,FALSE,"RESUMEN";"Estado de Cobranzas pag 2",#N/A,FALSE,"RESUMEN";"Estado de Cobranzas pag 3",#N/A,FALSE,"RESUMEN"}</definedName>
    <definedName name="EXHIBIT_1" localSheetId="0">#REF!</definedName>
    <definedName name="EXHIBIT_1">#REF!</definedName>
    <definedName name="EXHIBIT_2" localSheetId="0">#REF!</definedName>
    <definedName name="EXHIBIT_2">#REF!</definedName>
    <definedName name="EXPOR">#N/A</definedName>
    <definedName name="F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dfdfdf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sf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ERGERG" hidden="1">{"prom_mutu",#N/A,FALSE,"graf_prom_coloc";"prom_colu",#N/A,FALSE,"graf_prom_coloc"}</definedName>
    <definedName name="fff" localSheetId="0">#REF!</definedName>
    <definedName name="fff">#REF!</definedName>
    <definedName name="Fiduciantes" localSheetId="0">#REF!</definedName>
    <definedName name="Fiduciantes">#REF!</definedName>
    <definedName name="Fiduciario" localSheetId="0">#REF!</definedName>
    <definedName name="Fiduciario">#REF!</definedName>
    <definedName name="fliq">[15]Supuestos!$B$5</definedName>
    <definedName name="Flow_x_cuentas" localSheetId="0">#REF!</definedName>
    <definedName name="Flow_x_cuentas">#REF!</definedName>
    <definedName name="Flow_x_Deuda" localSheetId="0">#REF!</definedName>
    <definedName name="Flow_x_Deuda">#REF!</definedName>
    <definedName name="FLUJ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REGRT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Safs">[7]Evolución!$A$1:$K$57</definedName>
    <definedName name="FUENTES">#N/A</definedName>
    <definedName name="FVFRG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bry" hidden="1">{"Estado de Cobranzas pag 1",#N/A,FALSE,"RESUMEN";"Estado de Cobranzas pag 2",#N/A,FALSE,"RESUMEN";"Estado de Cobranzas pag 3",#N/A,FALSE,"RESUMEN"}</definedName>
    <definedName name="GASTOS" localSheetId="0">#REF!</definedName>
    <definedName name="GASTOS">#REF!</definedName>
    <definedName name="GBRTG" hidden="1">{"Estado de Cobranzas pag 1",#N/A,FALSE,"RESUMEN";"Estado de Cobranzas pag 2",#N/A,FALSE,"RESUMEN";"Estado de Cobranzas pag 3",#N/A,FALSE,"RESUMEN"}</definedName>
    <definedName name="gdkghfk">[7]Evolución!$A$1:$K$57</definedName>
    <definedName name="gfh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GGGGGGG" hidden="1">{"Estado de Cobranzas pag 1",#N/A,FALSE,"RESUMEN";"Estado de Cobranzas pag 2",#N/A,FALSE,"RESUMEN";"Estado de Cobranzas pag 3",#N/A,FALSE,"RESUMEN"}</definedName>
    <definedName name="ghghfn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oran" localSheetId="0">#REF!</definedName>
    <definedName name="goran">#REF!</definedName>
    <definedName name="graf" hidden="1">{"Gráfico s i pag 1",#N/A,FALSE,"Distrib Cobros s i";"Gráfico s i pag 2",#N/A,FALSE,"Distrib Cobros s i";"Gráfico s ii pag 1",#N/A,FALSE,"Distrib Cobros s ii";"Gráfico s ii pag 2",#N/A,FALSE,"Distrib Cobros s ii"}</definedName>
    <definedName name="GRAFICOSEVOLUCION" localSheetId="0">#REF!</definedName>
    <definedName name="GRAFICOSEVOLUCION">#REF!</definedName>
    <definedName name="GTGTR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TRGER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trgr" hidden="1">{"prom_mutu",#N/A,FALSE,"graf_prom_coloc";"prom_colu",#N/A,FALSE,"graf_prom_coloc"}</definedName>
    <definedName name="gtrgr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TYHTYH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guil">[7]Evolución!$A$1:$K$57</definedName>
    <definedName name="HFISDFOI" hidden="1">{"prom_mutu",#N/A,FALSE,"graf_prom_coloc";"prom_colu",#N/A,FALSE,"graf_prom_coloc"}</definedName>
    <definedName name="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hghg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GHHG">[7]Evolución!$A$1:$K$57</definedName>
    <definedName name="HHRTHR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jjkk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OY" localSheetId="0">#REF!</definedName>
    <definedName name="HOY">#REF!</definedName>
    <definedName name="HRHRTH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TYH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yfnhf" hidden="1">{"Estado de Cobranzas pag 1",#N/A,FALSE,"RESUMEN";"Estado de Cobranzas pag 2",#N/A,FALSE,"RESUMEN";"Estado de Cobranzas pag 3",#N/A,FALSE,"RESUMEN"}</definedName>
    <definedName name="hyhh" hidden="1">{#N/A,#N/A,FALSE,"INDICE";#N/A,#N/A,FALSE,"Anexo I";#N/A,#N/A,FALSE,"Anexo II";#N/A,#N/A,FALSE,"Anexo II descr";#N/A,#N/A,FALSE,"Anexo III";#N/A,#N/A,FALSE,"Anexo III descr"}</definedName>
    <definedName name="hyrhy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GEM" localSheetId="0">#REF!</definedName>
    <definedName name="IGEM">#REF!</definedName>
    <definedName name="IGES" localSheetId="0">#REF!</definedName>
    <definedName name="IGES">#REF!</definedName>
    <definedName name="IGM" localSheetId="0">#REF!</definedName>
    <definedName name="IGM">#REF!</definedName>
    <definedName name="iiiuui" hidden="1">{"Gráfico s i pag 1",#N/A,FALSE,"Distrib Cobros s i";"Gráfico s i pag 2",#N/A,FALSE,"Distrib Cobros s i";"Gráfico s ii pag 1",#N/A,FALSE,"Distrib Cobros s ii";"Gráfico s ii pag 2",#N/A,FALSE,"Distrib Cobros s ii"}</definedName>
    <definedName name="in" hidden="1">{#N/A,#N/A,FALSE,"INDICE";#N/A,#N/A,FALSE,"Anexo I";#N/A,#N/A,FALSE,"Anexo II";#N/A,#N/A,FALSE,"Anexo II descr";#N/A,#N/A,FALSE,"Anexo III";#N/A,#N/A,FALSE,"Anexo III descr"}</definedName>
    <definedName name="INFANUAL">#N/A</definedName>
    <definedName name="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akajskajsjs" localSheetId="0">#REF!</definedName>
    <definedName name="jakajskajsjs">#REF!</definedName>
    <definedName name="jhgjhg" hidden="1">{"Estado de Cobranzas pag 1",#N/A,FALSE,"RESUMEN";"Estado de Cobranzas pag 2",#N/A,FALSE,"RESUMEN";"Estado de Cobranzas pag 3",#N/A,FALSE,"RESUMEN"}</definedName>
    <definedName name="jhjh" hidden="1">{#N/A,#N/A,FALSE,"INDICE";#N/A,#N/A,FALSE,"Anexo I";#N/A,#N/A,FALSE,"Anexo II";#N/A,#N/A,FALSE,"Anexo II descr";#N/A,#N/A,FALSE,"Anexo III";#N/A,#N/A,FALSE,"Anexo III descr"}</definedName>
    <definedName name="jjj" hidden="1">{"Gráfico s i pag 1",#N/A,FALSE,"Distrib Cobros s i";"Gráfico s i pag 2",#N/A,FALSE,"Distrib Cobros s i";"Gráfico s ii pag 1",#N/A,FALSE,"Distrib Cobros s ii";"Gráfico s ii pag 2",#N/A,FALSE,"Distrib Cobros s ii"}</definedName>
    <definedName name="jjjj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yr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kj" hidden="1">{"Estado de Cobranzas pag 1",#N/A,FALSE,"RESUMEN";"Estado de Cobranzas pag 2",#N/A,FALSE,"RESUMEN";"Estado de Cobranzas pag 3",#N/A,FALSE,"RESUMEN"}</definedName>
    <definedName name="kkiii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lklklk" hidden="1">{#N/A,#N/A,FALSE,"INDICE";#N/A,#N/A,FALSE,"Anexo I";#N/A,#N/A,FALSE,"Anexo II";#N/A,#N/A,FALSE,"Anexo II descr";#N/A,#N/A,FALSE,"Anexo III";#N/A,#N/A,FALSE,"Anexo III descr"}</definedName>
    <definedName name="lklklklkl" hidden="1">{"Estado de Cobranzas pag 1",#N/A,FALSE,"RESUMEN";"Estado de Cobranzas pag 2",#N/A,FALSE,"RESUMEN";"Estado de Cobranzas pag 3",#N/A,FALSE,"RESUMEN"}</definedName>
    <definedName name="lklklklklkl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AEM" localSheetId="0">#REF!</definedName>
    <definedName name="MAEM">#REF!</definedName>
    <definedName name="MAES" localSheetId="0">#REF!</definedName>
    <definedName name="MAES">#REF!</definedName>
    <definedName name="MAM" localSheetId="0">#REF!</definedName>
    <definedName name="MAM">#REF!</definedName>
    <definedName name="Marcelo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arzo">[16]Sheet2!$A$7:$B$371</definedName>
    <definedName name="MATRIX" localSheetId="0">#REF!</definedName>
    <definedName name="MATRIX">#REF!</definedName>
    <definedName name="Matriz1" localSheetId="0">#REF!</definedName>
    <definedName name="Matriz1">#REF!</definedName>
    <definedName name="Matriz10" localSheetId="0">#REF!</definedName>
    <definedName name="Matriz10">#REF!</definedName>
    <definedName name="Matriz11" localSheetId="0">#REF!</definedName>
    <definedName name="Matriz11">#REF!</definedName>
    <definedName name="Matriz12" localSheetId="0">#REF!</definedName>
    <definedName name="Matriz12">#REF!</definedName>
    <definedName name="Matriz2" localSheetId="0">#REF!</definedName>
    <definedName name="Matriz2">#REF!</definedName>
    <definedName name="Matriz3" localSheetId="0">#REF!</definedName>
    <definedName name="Matriz3">#REF!</definedName>
    <definedName name="Matriz4" localSheetId="0">#REF!</definedName>
    <definedName name="Matriz4">#REF!</definedName>
    <definedName name="Matriz5" localSheetId="0">#REF!</definedName>
    <definedName name="Matriz5">#REF!</definedName>
    <definedName name="Matriz6" localSheetId="0">#REF!</definedName>
    <definedName name="Matriz6">#REF!</definedName>
    <definedName name="matriz60">'[17]matrices 0'!$C$10:$N$21</definedName>
    <definedName name="Matriz7" localSheetId="0">#REF!</definedName>
    <definedName name="Matriz7">#REF!</definedName>
    <definedName name="Matriz8" localSheetId="0">#REF!</definedName>
    <definedName name="Matriz8">#REF!</definedName>
    <definedName name="Matriz9" localSheetId="0">#REF!</definedName>
    <definedName name="Matriz9">#REF!</definedName>
    <definedName name="matrizz120" localSheetId="0">#REF!</definedName>
    <definedName name="matrizz120">#REF!</definedName>
    <definedName name="matrizz150" localSheetId="0">#REF!</definedName>
    <definedName name="matrizz150">#REF!</definedName>
    <definedName name="matrizz180" localSheetId="0">#REF!</definedName>
    <definedName name="matrizz180">#REF!</definedName>
    <definedName name="matrizz210" localSheetId="0">#REF!</definedName>
    <definedName name="matrizz210">#REF!</definedName>
    <definedName name="matrizz240" localSheetId="0">#REF!</definedName>
    <definedName name="matrizz240">#REF!</definedName>
    <definedName name="matrizz270" localSheetId="0">#REF!</definedName>
    <definedName name="matrizz270">#REF!</definedName>
    <definedName name="matrizz30" localSheetId="0">#REF!</definedName>
    <definedName name="matrizz30">#REF!</definedName>
    <definedName name="matrizz300" localSheetId="0">#REF!</definedName>
    <definedName name="matrizz300">#REF!</definedName>
    <definedName name="matrizz330" localSheetId="0">#REF!</definedName>
    <definedName name="matrizz330">#REF!</definedName>
    <definedName name="matrizz360" localSheetId="0">#REF!</definedName>
    <definedName name="matrizz360">#REF!</definedName>
    <definedName name="matrizz60" localSheetId="0">#REF!</definedName>
    <definedName name="matrizz60">#REF!</definedName>
    <definedName name="matrizz90" localSheetId="0">#REF!</definedName>
    <definedName name="matrizz90">#REF!</definedName>
    <definedName name="Maturity">'[15]Armado Bonos'!$Q$13</definedName>
    <definedName name="mcs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EEM" localSheetId="0">#REF!</definedName>
    <definedName name="MEEM">#REF!</definedName>
    <definedName name="MEES" localSheetId="0">#REF!</definedName>
    <definedName name="MEES">#REF!</definedName>
    <definedName name="MEM" localSheetId="0">#REF!</definedName>
    <definedName name="MEM">#REF!</definedName>
    <definedName name="mensual">#N/A</definedName>
    <definedName name="MERVAL" hidden="1">#N/A</definedName>
    <definedName name="MES" localSheetId="0">#REF!</definedName>
    <definedName name="MES">#REF!</definedName>
    <definedName name="MESES4">[1]BASE!$DJ$3:$DP$23</definedName>
    <definedName name="mmm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ONTO_ORIG">'[10]PO (post)'!$B$3</definedName>
    <definedName name="MoraBenchmark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dnia" hidden="1">{#N/A,#N/A,FALSE,"INDICE";#N/A,#N/A,FALSE,"Anexo I";#N/A,#N/A,FALSE,"Anexo II";#N/A,#N/A,FALSE,"Anexo II descr";#N/A,#N/A,FALSE,"Anexo III";#N/A,#N/A,FALSE,"Anexo III descr"}</definedName>
    <definedName name="NRUBRO" localSheetId="0">'[18]Números a Letras'!#REF!</definedName>
    <definedName name="NRUBRO">'[18]Números a Letras'!#REF!</definedName>
    <definedName name="nyrtnyrtyt" hidden="1">{"Gráfico s i pag 1",#N/A,FALSE,"Distrib Cobros s i";"Gráfico s i pag 2",#N/A,FALSE,"Distrib Cobros s i";"Gráfico s ii pag 1",#N/A,FALSE,"Distrib Cobros s ii";"Gráfico s ii pag 2",#N/A,FALSE,"Distrib Cobros s ii"}</definedName>
    <definedName name="ÑKLJFÑKALJSFA">[7]Evolución!$A$1:$K$57</definedName>
    <definedName name="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k">[7]Evolución!$A$1:$K$57</definedName>
    <definedName name="ORDEN" localSheetId="0">#REF!</definedName>
    <definedName name="ORDEN">#REF!</definedName>
    <definedName name="ORDEN2" localSheetId="0">#REF!</definedName>
    <definedName name="ORDEN2">#REF!</definedName>
    <definedName name="ORDEN3" localSheetId="0">#REF!</definedName>
    <definedName name="ORDEN3">#REF!</definedName>
    <definedName name="organizador" localSheetId="0">#REF!</definedName>
    <definedName name="organizador">#REF!</definedName>
    <definedName name="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AGINA8">#N/A</definedName>
    <definedName name="PAGINA9">#N/A</definedName>
    <definedName name="PAGOS" localSheetId="0">#REF!</definedName>
    <definedName name="PAGOS">#REF!</definedName>
    <definedName name="PBLANC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DOLARES" localSheetId="0">#REF!</definedName>
    <definedName name="PDOLARES">#REF!</definedName>
    <definedName name="PEGAR" localSheetId="0">#REF!,#REF!</definedName>
    <definedName name="PEGAR">#REF!,#REF!</definedName>
    <definedName name="PLAZO">'[10]PO (post)'!$B$5</definedName>
    <definedName name="p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REVISIONES" localSheetId="0">#REF!:OFFSET(#REF!,#REF!-1,0)</definedName>
    <definedName name="PREVISIONES">#REF!:OFFSET(#REF!,#REF!-1,0)</definedName>
    <definedName name="PROD" localSheetId="0">#REF!</definedName>
    <definedName name="PROD">#REF!</definedName>
    <definedName name="PROMEDIOS" localSheetId="0">#REF!</definedName>
    <definedName name="PROMEDIOS">#REF!</definedName>
    <definedName name="PROYECCIONES">#N/A</definedName>
    <definedName name="PROYECTOS">[19]Datos!$A$2:$A$2</definedName>
    <definedName name="PT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qqqqqq" hidden="1">{"Estado de Cobranzas pag 1",#N/A,FALSE,"RESUMEN";"Estado de Cobranzas pag 2",#N/A,FALSE,"RESUMEN";"Estado de Cobranzas pag 3",#N/A,FALSE,"RESUMEN"}</definedName>
    <definedName name="qqqqqqqqqqqqqqq" hidden="1">{"Gráfico s i pag 1",#N/A,FALSE,"Distrib Cobros s i";"Gráfico s i pag 2",#N/A,FALSE,"Distrib Cobros s i";"Gráfico s ii pag 1",#N/A,FALSE,"Distrib Cobros s ii";"Gráfico s ii pag 2",#N/A,FALSE,"Distrib Cobros s ii"}</definedName>
    <definedName name="RANGO" localSheetId="0">#REF!</definedName>
    <definedName name="RANGO">#REF!</definedName>
    <definedName name="RANGO2" localSheetId="0">[20]Dic02!#REF!</definedName>
    <definedName name="RANGO2">[20]Dic02!#REF!</definedName>
    <definedName name="RangoMensual">#N/A</definedName>
    <definedName name="RDatosBalance" localSheetId="0">#REF!</definedName>
    <definedName name="RDatosBalance">#REF!</definedName>
    <definedName name="RDatosBalanceParaListar" localSheetId="0">#REF!</definedName>
    <definedName name="RDatosBalanceParaListar">#REF!</definedName>
    <definedName name="RDatosBalanceTodo" localSheetId="0">#REF!</definedName>
    <definedName name="RDatosBalanceTodo">#REF!</definedName>
    <definedName name="RDatosEstadoDeResultados" localSheetId="0">#REF!</definedName>
    <definedName name="RDatosEstadoDeResultados">#REF!</definedName>
    <definedName name="RDatosEstadoDeResultadosParaListar" localSheetId="0">#REF!</definedName>
    <definedName name="RDatosEstadoDeResultadosParaListar">#REF!</definedName>
    <definedName name="RDatosEstadoDeResultadosTodo" localSheetId="0">#REF!</definedName>
    <definedName name="RDatosEstadoDeResultadosTodo">#REF!</definedName>
    <definedName name="RDatosFisicos" localSheetId="0">#REF!</definedName>
    <definedName name="RDatosFisicos">#REF!</definedName>
    <definedName name="re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ECURSOS">[19]Datos!$B$2:$B$6</definedName>
    <definedName name="REF">[1]BASE!$A$2:OFFSET([1]BASE!$D$2,[1]BASE!$D$1-2,0)</definedName>
    <definedName name="REGEG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EGERG" hidden="1">{"Estado de Cobranzas pag 1",#N/A,FALSE,"RESUMEN";"Estado de Cobranzas pag 2",#N/A,FALSE,"RESUMEN";"Estado de Cobranzas pag 3",#N/A,FALSE,"RESUMEN"}</definedName>
    <definedName name="Rentab_Citi" localSheetId="0">#REF!</definedName>
    <definedName name="Rentab_Citi">#REF!</definedName>
    <definedName name="Rentab_CitiBANK" localSheetId="0">#REF!</definedName>
    <definedName name="Rentab_CitiBANK">#REF!</definedName>
    <definedName name="RENTABILIDAD" localSheetId="0">#REF!</definedName>
    <definedName name="RENTABILIDAD">#REF!</definedName>
    <definedName name="RESTOALTAACTUAL">[1]Resto!$F$3:OFFSET([1]Resto!$I$3,[1]Resto!$I$2-3,0)</definedName>
    <definedName name="RESTOALTAANT">[1]Resto!$P$3:OFFSET([1]Resto!$S$3,[1]Resto!$S$2-3,0)</definedName>
    <definedName name="RESTOMORAACTUAL">[1]Resto!$A$3:OFFSET([1]Resto!$D$3,[1]Resto!$D$2-3,0)</definedName>
    <definedName name="RESTOMORAANT">[1]Resto!$K$3:OFFSET([1]Resto!$N$3,[1]Resto!$N$2-3,0)</definedName>
    <definedName name="RESULT.ELEC.">#N/A</definedName>
    <definedName name="resumen1">#N/A</definedName>
    <definedName name="RESUMEN2">#N/A</definedName>
    <definedName name="RESUMENES">#N/A</definedName>
    <definedName name="r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rr">[7]Evolución!$A$1:$K$57</definedName>
    <definedName name="RTGR4G" hidden="1">{#N/A,#N/A,FALSE,"INDICE";#N/A,#N/A,FALSE,"Anexo I";#N/A,#N/A,FALSE,"Anexo II";#N/A,#N/A,FALSE,"Anexo II descr";#N/A,#N/A,FALSE,"Anexo III";#N/A,#N/A,FALSE,"Anexo III descr"}</definedName>
    <definedName name="rtgrn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UBEJEC">[21]EJECUCIÓN!$G$19:$G$289</definedName>
    <definedName name="s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a" hidden="1">{"Estado de Cobranzas pag 1",#N/A,FALSE,"RESUMEN";"Estado de Cobranzas pag 2",#N/A,FALSE,"RESUMEN";"Estado de Cobranzas pag 3",#N/A,FALSE,"RESUMEN"}</definedName>
    <definedName name="sad" localSheetId="0">#REF!</definedName>
    <definedName name="sad">#REF!</definedName>
    <definedName name="SALDO" localSheetId="0">#REF!</definedName>
    <definedName name="SALDO">#REF!</definedName>
    <definedName name="SALDOAPROPIACION">[21]EJECUCIÓN!$J$19:$J$289</definedName>
    <definedName name="SALDOS" localSheetId="0">#REF!:OFFSET(#REF!,#REF!-1,0)</definedName>
    <definedName name="SALDOS">#REF!:OFFSET(#REF!,#REF!-1,0)</definedName>
    <definedName name="saldos01" localSheetId="0">#REF!</definedName>
    <definedName name="saldos01">#REF!</definedName>
    <definedName name="santiago" localSheetId="0">#REF!</definedName>
    <definedName name="santiago">#REF!</definedName>
    <definedName name="sasasas" hidden="1">{"Gráfico s i pag 1",#N/A,FALSE,"Distrib Cobros s i";"Gráfico s i pag 2",#N/A,FALSE,"Distrib Cobros s i";"Gráfico s ii pag 1",#N/A,FALSE,"Distrib Cobros s ii";"Gráfico s ii pag 2",#N/A,FALSE,"Distrib Cobros s ii"}</definedName>
    <definedName name="sds" localSheetId="0">#REF!</definedName>
    <definedName name="sds">#REF!</definedName>
    <definedName name="seguros">'[22]Dist. seguros total'!$A$3:$O$107</definedName>
    <definedName name="seses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MOV" localSheetId="0">#REF!</definedName>
    <definedName name="SMOV">#REF!</definedName>
    <definedName name="s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SS" hidden="1">{"prom_mutu",#N/A,FALSE,"graf_prom_coloc";"prom_colu",#N/A,FALSE,"graf_prom_coloc"}</definedName>
    <definedName name="SSSSS" hidden="1">{"Estado de Cobranzas pag 1",#N/A,FALSE,"RESUMEN";"Estado de Cobranzas pag 2",#N/A,FALSE,"RESUMEN";"Estado de Cobranzas pag 3",#N/A,FALSE,"RESUMEN"}</definedName>
    <definedName name="SSSSSSSSSS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SUC" localSheetId="0">#REF!</definedName>
    <definedName name="SUC">#REF!</definedName>
    <definedName name="sucseguros">'[22]Dist. seguros total'!$A$3:$A$107</definedName>
    <definedName name="sum" localSheetId="0">#REF!</definedName>
    <definedName name="sum">#REF!</definedName>
    <definedName name="szszsz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a" hidden="1">{"Estado de Cobranzas pag 1",#N/A,FALSE,"RESUMEN";"Estado de Cobranzas pag 2",#N/A,FALSE,"RESUMEN";"Estado de Cobranzas pag 3",#N/A,FALSE,"RESUMEN"}</definedName>
    <definedName name="TABLE_A" localSheetId="0">#REF!</definedName>
    <definedName name="TABLE_A">#REF!</definedName>
    <definedName name="TABLE_B" localSheetId="0">#REF!</definedName>
    <definedName name="TABLE_B">#REF!</definedName>
    <definedName name="TABLE_C" localSheetId="0">#REF!</definedName>
    <definedName name="TABLE_C">#REF!</definedName>
    <definedName name="TASA">'[10]PO (post)'!$B$4</definedName>
    <definedName name="tasastot" localSheetId="0">#REF!</definedName>
    <definedName name="tasastot">#REF!</definedName>
    <definedName name="TAXES">#N/A</definedName>
    <definedName name="tbDiasAtraso">[23]DatosVs!$B$5:$C$9</definedName>
    <definedName name="TCEUR">'[24]Credit Suisse (CER)'!$D$8</definedName>
    <definedName name="TCUSD">'[24]Credit Suisse (CER)'!$D$7</definedName>
    <definedName name="tdolares" localSheetId="0">#REF!</definedName>
    <definedName name="tdolares">#REF!</definedName>
    <definedName name="TEM" localSheetId="0">#REF!</definedName>
    <definedName name="TEM">#REF!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16" localSheetId="0">#REF!</definedName>
    <definedName name="TEST16">#REF!</definedName>
    <definedName name="TEST17" localSheetId="0">#REF!</definedName>
    <definedName name="TEST17">#REF!</definedName>
    <definedName name="TEST18" localSheetId="0">#REF!</definedName>
    <definedName name="TEST18">#REF!</definedName>
    <definedName name="TEST19" localSheetId="0">#REF!</definedName>
    <definedName name="TEST19">#REF!</definedName>
    <definedName name="TEST2" localSheetId="0">#REF!</definedName>
    <definedName name="TEST2">#REF!</definedName>
    <definedName name="TEST20" localSheetId="0">#REF!</definedName>
    <definedName name="TEST20">#REF!</definedName>
    <definedName name="TEST21" localSheetId="0">#REF!</definedName>
    <definedName name="TEST21">#REF!</definedName>
    <definedName name="TEST22" localSheetId="0">#REF!</definedName>
    <definedName name="TEST22">#REF!</definedName>
    <definedName name="TEST23" localSheetId="0">#REF!</definedName>
    <definedName name="TEST23">#REF!</definedName>
    <definedName name="TEST24" localSheetId="0">#REF!</definedName>
    <definedName name="TEST24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terh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GRTG" hidden="1">{#N/A,#N/A,FALSE,"INDICE";#N/A,#N/A,FALSE,"Anexo I";#N/A,#N/A,FALSE,"Anexo II";#N/A,#N/A,FALSE,"Anexo II descr";#N/A,#N/A,FALSE,"Anexo III";#N/A,#N/A,FALSE,"Anexo III descr"}</definedName>
    <definedName name="TGTRGT" hidden="1">{"Estado de Cobranzas pag 1",#N/A,FALSE,"RESUMEN";"Estado de Cobranzas pag 2",#N/A,FALSE,"RESUMEN";"Estado de Cobranzas pag 3",#N/A,FALSE,"RESUMEN"}</definedName>
    <definedName name="THGTRHT" hidden="1">{"prom_mutu",#N/A,FALSE,"graf_prom_coloc";"prom_colu",#N/A,FALSE,"graf_prom_coloc"}</definedName>
    <definedName name="tipoOP" localSheetId="0">#REF!</definedName>
    <definedName name="tipoOP">#REF!</definedName>
    <definedName name="TIPOPROD">'[25] x tipo op '!$A$3:OFFSET('[25] x tipo op '!$F$3,'[25] x tipo op '!$H$4-3,0)</definedName>
    <definedName name="tjutmh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N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NAAAAAA" hidden="1">{"Gráfico s i pag 1",#N/A,FALSE,"Distrib Cobros s i";"Gráfico s i pag 2",#N/A,FALSE,"Distrib Cobros s i";"Gráfico s ii pag 1",#N/A,FALSE,"Distrib Cobros s ii";"Gráfico s ii pag 2",#N/A,FALSE,"Distrib Cobros s ii"}</definedName>
    <definedName name="tretr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t" hidden="1">{#N/A,#N/A,FALSE,"INDICE";#N/A,#N/A,FALSE,"Anexo I";#N/A,#N/A,FALSE,"Anexo II";#N/A,#N/A,FALSE,"Anexo II descr";#N/A,#N/A,FALSE,"Anexo III";#N/A,#N/A,FALSE,"Anexo III descr"}</definedName>
    <definedName name="ttt" localSheetId="0">'[26]Proyección Emisiones '!#REF!</definedName>
    <definedName name="ttt">'[26]Proyección Emisiones '!#REF!</definedName>
    <definedName name="ttth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t" hidden="1">{"Estado de Cobranzas pag 1",#N/A,FALSE,"RESUMEN";"Estado de Cobranzas pag 2",#N/A,FALSE,"RESUMEN";"Estado de Cobranzas pag 3",#N/A,FALSE,"RESUMEN"}</definedName>
    <definedName name="u" hidden="1">{"Estado de Cobranzas pag 1",#N/A,FALSE,"RESUMEN";"Estado de Cobranzas pag 2",#N/A,FALSE,"RESUMEN";"Estado de Cobranzas pag 3",#N/A,FALSE,"RESUMEN"}</definedName>
    <definedName name="u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ARMEN">#N/A</definedName>
    <definedName name="vg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vgvgcg" hidden="1">{"Gráfico s i pag 1",#N/A,FALSE,"Distrib Cobros s i";"Gráfico s i pag 2",#N/A,FALSE,"Distrib Cobros s i";"Gráfico s ii pag 1",#N/A,FALSE,"Distrib Cobros s ii";"Gráfico s ii pag 2",#N/A,FALSE,"Distrib Cobros s ii"}</definedName>
    <definedName name="VIEW_1" localSheetId="0">#REF!</definedName>
    <definedName name="VIEW_1">#REF!</definedName>
    <definedName name="VIEW_2" localSheetId="0">#REF!</definedName>
    <definedName name="VIEW_2">#REF!</definedName>
    <definedName name="VIEW_3" localSheetId="0">#REF!</definedName>
    <definedName name="VIEW_3">#REF!</definedName>
    <definedName name="VIEW_4" localSheetId="0">#REF!</definedName>
    <definedName name="VIEW_4">#REF!</definedName>
    <definedName name="Vintag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nvnbv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TOS" localSheetId="0">#REF!</definedName>
    <definedName name="VTOS">#REF!</definedName>
    <definedName name="VTOSDA" localSheetId="0">#REF!</definedName>
    <definedName name="VTOSDA">#REF!</definedName>
    <definedName name="vvbv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A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ewq" hidden="1">{"Estado de Cobranzas pag 1",#N/A,FALSE,"RESUMEN";"Estado de Cobranzas pag 2",#N/A,FALSE,"RESUMEN";"Estado de Cobranzas pag 3",#N/A,FALSE,"RESUMEN"}</definedName>
    <definedName name="wqw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wqwq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_.Mensual." hidden="1">{"prom_mutu",#N/A,FALSE,"graf_prom_coloc";"prom_colu",#N/A,FALSE,"graf_prom_coloc"}</definedName>
    <definedName name="wrn.ESTRATIFICACIONES.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Gráficos." hidden="1">{"Gráfico s i pag 1",#N/A,FALSE,"Distrib Cobros s i";"Gráfico s i pag 2",#N/A,FALSE,"Distrib Cobros s i";"Gráfico s ii pag 1",#N/A,FALSE,"Distrib Cobros s ii";"Gráfico s ii pag 2",#N/A,FALSE,"Distrib Cobros s ii"}</definedName>
    <definedName name="wrn.Indices._.y._.Separadores." hidden="1">{#N/A,#N/A,FALSE,"INDICE";#N/A,#N/A,FALSE,"Anexo I";#N/A,#N/A,FALSE,"Anexo II";#N/A,#N/A,FALSE,"Anexo II descr";#N/A,#N/A,FALSE,"Anexo III";#N/A,#N/A,FALSE,"Anexo III descr"}</definedName>
    <definedName name="wrn.Informe._.Tablasy._.y._.Cuadros." hidden="1">{"Estado de Cobranzas pag 1",#N/A,FALSE,"RESUMEN";"Estado de Cobranzas pag 2",#N/A,FALSE,"RESUMEN";"Estado de Cobranzas pag 3",#N/A,FALSE,"RESUMEN"}</definedName>
    <definedName name="wrn.Nuevo." hidden="1">{"Comisiones",#N/A,FALSE,"Recargos y Comisiones";"Semestre 1 Reducido",#N/A,FALSE,"Control";"Semestre 1 Total",#N/A,FALSE,"Control";"PrimaRecargo",#N/A,FALSE,"PA+REC y Siniestralidad";"Economico",#N/A,FALSE,"Económico";"Cash Flow",#N/A,FALSE,"Cashflow";"Semestre 2 Reducido",#N/A,FALSE,"Control";"Semestre 2 Total",#N/A,FALSE,"Control";"Presupuesto",#N/A,FALSE,"Presupuesto";"Informe Gerencial",#N/A,FALSE,"Diferencias I.G."}</definedName>
    <definedName name="wrn.reporte.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wwwww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dxdxdxd" hidden="1">{"prom_mutu",#N/A,FALSE,"graf_prom_coloc";"prom_colu",#N/A,FALSE,"graf_prom_coloc"}</definedName>
    <definedName name="XTOT">#N/A</definedName>
    <definedName name="xzxz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x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" localSheetId="0">'[26]Proyección Emisiones '!#REF!</definedName>
    <definedName name="Y">'[26]Proyección Emisiones '!#REF!</definedName>
    <definedName name="yrty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" hidden="1">{"prom_mutu",#N/A,FALSE,"graf_prom_coloc";"prom_colu",#N/A,FALSE,"graf_prom_coloc"}</definedName>
    <definedName name="yryryrut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nyt" hidden="1">{#N/A,#N/A,FALSE,"INDICE";#N/A,#N/A,FALSE,"Anexo I";#N/A,#N/A,FALSE,"Anexo II";#N/A,#N/A,FALSE,"Anexo II descr";#N/A,#N/A,FALSE,"Anexo III";#N/A,#N/A,FALSE,"Anexo III descr"}</definedName>
    <definedName name="ytryryr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ry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tyrt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tyt" hidden="1">{"Gráfico s i pag 1",#N/A,FALSE,"Distrib Cobros s i";"Gráfico s i pag 2",#N/A,FALSE,"Distrib Cobros s i";"Gráfico s ii pag 1",#N/A,FALSE,"Distrib Cobros s ii";"Gráfico s ii pag 2",#N/A,FALSE,"Distrib Cobros s ii"}</definedName>
    <definedName name="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y" hidden="1">{"Estado de Cobranzas pag 1",#N/A,FALSE,"RESUMEN";"Estado de Cobranzas pag 2",#N/A,FALSE,"RESUMEN";"Estado de Cobranzas pag 3",#N/A,FALSE,"RESUMEN"}</definedName>
    <definedName name="yyyyyyy" hidden="1">{"Estado de Cobranzas pag 1",#N/A,FALSE,"RESUMEN";"Estado de Cobranzas pag 2",#N/A,FALSE,"RESUMEN";"Estado de Cobranzas pag 3",#N/A,FALSE,"RESUMEN"}</definedName>
    <definedName name="z">'[27]Dist. seguros total'!$A$3:$A$107</definedName>
    <definedName name="ZC" localSheetId="0">#REF!</definedName>
    <definedName name="Z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Q12" i="1" s="1"/>
  <c r="J20" i="1"/>
  <c r="U10" i="1" s="1"/>
  <c r="E6" i="1" l="1"/>
  <c r="D6" i="1"/>
  <c r="C6" i="1"/>
  <c r="E5" i="1"/>
  <c r="D5" i="1"/>
  <c r="C5" i="1"/>
  <c r="Q30" i="1"/>
  <c r="Q24" i="1"/>
  <c r="Q11" i="1"/>
  <c r="J31" i="1" l="1"/>
  <c r="J26" i="1"/>
  <c r="M24" i="1" s="1"/>
  <c r="T15" i="1"/>
  <c r="T14" i="1"/>
  <c r="T13" i="1"/>
  <c r="T12" i="1"/>
  <c r="T11" i="1"/>
  <c r="M11" i="1"/>
  <c r="P19" i="1"/>
  <c r="P11" i="1"/>
  <c r="P12" i="1"/>
  <c r="O13" i="1" s="1"/>
  <c r="P24" i="1" l="1"/>
  <c r="P30" i="1"/>
  <c r="O31" i="1" s="1"/>
  <c r="O12" i="1"/>
  <c r="M25" i="1"/>
  <c r="M12" i="1"/>
  <c r="P13" i="1"/>
  <c r="O14" i="1" s="1"/>
  <c r="P31" i="1"/>
  <c r="P25" i="1"/>
  <c r="P14" i="1"/>
  <c r="O15" i="1" s="1"/>
  <c r="P16" i="1"/>
  <c r="O17" i="1" s="1"/>
  <c r="P17" i="1"/>
  <c r="O18" i="1" s="1"/>
  <c r="P18" i="1"/>
  <c r="O19" i="1" s="1"/>
  <c r="P15" i="1"/>
  <c r="O16" i="1" s="1"/>
  <c r="O25" i="1" l="1"/>
  <c r="M13" i="1"/>
  <c r="T31" i="1"/>
  <c r="M30" i="1"/>
  <c r="U30" i="1"/>
  <c r="E21" i="1"/>
  <c r="D21" i="1"/>
  <c r="D22" i="1" s="1"/>
  <c r="T26" i="1"/>
  <c r="T25" i="1"/>
  <c r="U24" i="1"/>
  <c r="T19" i="1"/>
  <c r="T18" i="1"/>
  <c r="T17" i="1"/>
  <c r="T16" i="1"/>
  <c r="E22" i="1" l="1"/>
  <c r="Q31" i="1" s="1"/>
  <c r="M14" i="1"/>
  <c r="K12" i="1"/>
  <c r="Q13" i="1"/>
  <c r="K13" i="1" s="1"/>
  <c r="Q18" i="1"/>
  <c r="Q15" i="1"/>
  <c r="Q16" i="1"/>
  <c r="Q19" i="1"/>
  <c r="Q14" i="1"/>
  <c r="Q17" i="1"/>
  <c r="Q25" i="1"/>
  <c r="K25" i="1" l="1"/>
  <c r="K14" i="1"/>
  <c r="L25" i="1" l="1"/>
  <c r="U26" i="1" s="1"/>
  <c r="L13" i="1" l="1"/>
  <c r="U13" i="1" s="1"/>
  <c r="L12" i="1"/>
  <c r="U12" i="1" s="1"/>
  <c r="L14" i="1" l="1"/>
  <c r="U14" i="1" s="1"/>
  <c r="M15" i="1"/>
  <c r="K15" i="1" l="1"/>
  <c r="L15" i="1" s="1"/>
  <c r="U15" i="1" s="1"/>
  <c r="M16" i="1"/>
  <c r="K16" i="1" l="1"/>
  <c r="L16" i="1" s="1"/>
  <c r="M17" i="1"/>
  <c r="M18" i="1" l="1"/>
  <c r="K17" i="1"/>
  <c r="U16" i="1"/>
  <c r="L17" i="1" l="1"/>
  <c r="U17" i="1" s="1"/>
  <c r="M19" i="1"/>
  <c r="K18" i="1"/>
  <c r="L18" i="1" s="1"/>
  <c r="U18" i="1" s="1"/>
  <c r="K19" i="1" l="1"/>
  <c r="L19" i="1" s="1"/>
  <c r="U19" i="1" l="1"/>
  <c r="O11" i="1" l="1"/>
  <c r="K11" i="1"/>
  <c r="L11" i="1" s="1"/>
  <c r="O24" i="1"/>
  <c r="K24" i="1" s="1"/>
  <c r="K26" i="1" s="1"/>
  <c r="O30" i="1"/>
  <c r="K30" i="1" s="1"/>
  <c r="L30" i="1" s="1"/>
  <c r="L31" i="1" s="1"/>
  <c r="C13" i="1"/>
  <c r="D13" i="1" s="1"/>
  <c r="T10" i="1" l="1"/>
  <c r="K20" i="1"/>
  <c r="E13" i="1"/>
  <c r="T30" i="1" s="1"/>
  <c r="T24" i="1"/>
  <c r="V15" i="1"/>
  <c r="V19" i="1"/>
  <c r="V14" i="1"/>
  <c r="K31" i="1"/>
  <c r="L24" i="1"/>
  <c r="L20" i="1"/>
  <c r="U11" i="1"/>
  <c r="V11" i="1" s="1"/>
  <c r="U31" i="1"/>
  <c r="V18" i="1"/>
  <c r="V12" i="1"/>
  <c r="V17" i="1"/>
  <c r="V16" i="1"/>
  <c r="V13" i="1" l="1"/>
  <c r="V10" i="1" s="1"/>
  <c r="V26" i="1"/>
  <c r="X31" i="1"/>
  <c r="X30" i="1" s="1"/>
  <c r="E11" i="1" s="1"/>
  <c r="C17" i="1"/>
  <c r="C18" i="1" s="1"/>
  <c r="C19" i="1" s="1"/>
  <c r="U25" i="1"/>
  <c r="L26" i="1"/>
  <c r="E17" i="1"/>
  <c r="E18" i="1" s="1"/>
  <c r="E19" i="1" s="1"/>
  <c r="V31" i="1"/>
  <c r="V25" i="1" l="1"/>
  <c r="D17" i="1"/>
  <c r="D18" i="1" s="1"/>
  <c r="D19" i="1" s="1"/>
  <c r="W13" i="1"/>
  <c r="X13" i="1" s="1"/>
  <c r="W14" i="1"/>
  <c r="X14" i="1" s="1"/>
  <c r="W15" i="1"/>
  <c r="X15" i="1" s="1"/>
  <c r="W19" i="1"/>
  <c r="X19" i="1" s="1"/>
  <c r="W11" i="1"/>
  <c r="X11" i="1" s="1"/>
  <c r="W17" i="1"/>
  <c r="X17" i="1" s="1"/>
  <c r="W12" i="1"/>
  <c r="X12" i="1" s="1"/>
  <c r="W18" i="1"/>
  <c r="X18" i="1" s="1"/>
  <c r="W16" i="1"/>
  <c r="X16" i="1" s="1"/>
  <c r="V24" i="1" l="1"/>
  <c r="W26" i="1" s="1"/>
  <c r="X26" i="1" s="1"/>
  <c r="X10" i="1"/>
  <c r="C11" i="1" s="1"/>
  <c r="W25" i="1" l="1"/>
  <c r="X25" i="1" s="1"/>
  <c r="X24" i="1" s="1"/>
  <c r="D11" i="1" s="1"/>
</calcChain>
</file>

<file path=xl/sharedStrings.xml><?xml version="1.0" encoding="utf-8"?>
<sst xmlns="http://schemas.openxmlformats.org/spreadsheetml/2006/main" count="84" uniqueCount="53">
  <si>
    <t>VDFB</t>
  </si>
  <si>
    <t>VDFC</t>
  </si>
  <si>
    <t xml:space="preserve">Duration </t>
  </si>
  <si>
    <t>V.N. ($)</t>
  </si>
  <si>
    <t>Servicio</t>
  </si>
  <si>
    <t>Saldo</t>
  </si>
  <si>
    <t>% Valor Fideicomitido</t>
  </si>
  <si>
    <t>Aforo Real</t>
  </si>
  <si>
    <t>Cupón mínimo</t>
  </si>
  <si>
    <t>Cupón máximo</t>
  </si>
  <si>
    <t>Duration (meses)</t>
  </si>
  <si>
    <t>Calificación (Fix)</t>
  </si>
  <si>
    <t>A1sf(arg)</t>
  </si>
  <si>
    <t xml:space="preserve">       Ingrese Precio de Corte</t>
  </si>
  <si>
    <t>TOTAL</t>
  </si>
  <si>
    <t>Rendimientos Proyectados</t>
  </si>
  <si>
    <t>Cuadro de Pago de Servicios de VDFB</t>
  </si>
  <si>
    <t>Flujo VDFB</t>
  </si>
  <si>
    <t xml:space="preserve">TEA </t>
  </si>
  <si>
    <t>TNA (mensual)</t>
  </si>
  <si>
    <t>Cuadro de Pago de Servicios de VDFC</t>
  </si>
  <si>
    <t>Flujo VDFC</t>
  </si>
  <si>
    <t>Sobreintegración</t>
  </si>
  <si>
    <t>Valor Fideicomitido</t>
  </si>
  <si>
    <t>Periodo de Devengamiento</t>
  </si>
  <si>
    <t xml:space="preserve">Desde </t>
  </si>
  <si>
    <t>Hasta</t>
  </si>
  <si>
    <t>Proyectada</t>
  </si>
  <si>
    <t>Tasa del Cuadro</t>
  </si>
  <si>
    <t>Fecha de Pago</t>
  </si>
  <si>
    <t>Capital*</t>
  </si>
  <si>
    <t>Interes**</t>
  </si>
  <si>
    <t>VDFA</t>
  </si>
  <si>
    <t>Cuadro de Pago de Servicios de VDFA</t>
  </si>
  <si>
    <t>* Esquema de amortización determinado</t>
  </si>
  <si>
    <t>Fecha de Emisión</t>
  </si>
  <si>
    <t>1er día de devengamiento</t>
  </si>
  <si>
    <t>Saldo de Capital</t>
  </si>
  <si>
    <t>Flujo Total</t>
  </si>
  <si>
    <t>Flujo VDFA</t>
  </si>
  <si>
    <t>Cupón cte c/ BP ingresada</t>
  </si>
  <si>
    <t>Cupón 1er Período</t>
  </si>
  <si>
    <t xml:space="preserve">segundo y sucesivos períodos corresponde </t>
  </si>
  <si>
    <t>Fija</t>
  </si>
  <si>
    <t>a la ultima conocida el día de Licitación.</t>
  </si>
  <si>
    <t xml:space="preserve">       Ingrese Tamar(*)</t>
  </si>
  <si>
    <t>Margen s/ Tamar</t>
  </si>
  <si>
    <t>** Intereses calculados en función del cupón fijo establecido para el primer período y el  corriente proyectado para los siguientes (Tamar + Margen)</t>
  </si>
  <si>
    <t>(*) La tasa Tamar utilizada en la proyección del</t>
  </si>
  <si>
    <t>Margen s/Tamar</t>
  </si>
  <si>
    <t>BBBsf(arg)</t>
  </si>
  <si>
    <t>BBsf(arg)</t>
  </si>
  <si>
    <t>Ud. podrá modificarla utilizando la celda 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</si>
</sst>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%"/>
    <numFmt numFmtId="169" formatCode="dd/mm/yyyy;@"/>
    <numFmt numFmtId="170" formatCode="mmm\-yyyy"/>
    <numFmt numFmtId="171" formatCode="0.0000%"/>
    <numFmt numFmtId="172" formatCode="#,##0_ ;\-#,##0\ "/>
    <numFmt numFmtId="173" formatCode="_ * #,##0.00_ ;_ * \-#,##0.00_ ;_ * &quot;-&quot;??_ ;_ @_ "/>
    <numFmt numFmtId="174" formatCode="_ &quot;$&quot;\ * #,##0.00_ ;_ &quot;$&quot;\ * \-#,##0.00_ ;_ &quot;$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8"/>
      <color theme="1"/>
      <name val="Tahoma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74" fontId="1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3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14" fontId="5" fillId="0" borderId="6" xfId="0" applyNumberFormat="1" applyFont="1" applyBorder="1"/>
    <xf numFmtId="165" fontId="5" fillId="0" borderId="7" xfId="0" applyNumberFormat="1" applyFont="1" applyBorder="1"/>
    <xf numFmtId="165" fontId="5" fillId="0" borderId="0" xfId="0" applyNumberFormat="1" applyFont="1"/>
    <xf numFmtId="166" fontId="5" fillId="0" borderId="0" xfId="0" applyNumberFormat="1" applyFont="1"/>
    <xf numFmtId="14" fontId="5" fillId="0" borderId="0" xfId="0" applyNumberFormat="1" applyFont="1"/>
    <xf numFmtId="167" fontId="5" fillId="0" borderId="0" xfId="1" applyNumberFormat="1" applyFont="1"/>
    <xf numFmtId="0" fontId="4" fillId="0" borderId="3" xfId="0" applyFont="1" applyBorder="1" applyAlignment="1">
      <alignment horizontal="left" vertical="center"/>
    </xf>
    <xf numFmtId="165" fontId="5" fillId="0" borderId="8" xfId="1" applyNumberFormat="1" applyFont="1" applyBorder="1" applyAlignment="1">
      <alignment horizontal="center"/>
    </xf>
    <xf numFmtId="169" fontId="2" fillId="0" borderId="8" xfId="0" applyNumberFormat="1" applyFont="1" applyBorder="1" applyAlignment="1">
      <alignment horizontal="center"/>
    </xf>
    <xf numFmtId="169" fontId="5" fillId="0" borderId="9" xfId="0" applyNumberFormat="1" applyFont="1" applyBorder="1"/>
    <xf numFmtId="165" fontId="5" fillId="0" borderId="10" xfId="0" applyNumberFormat="1" applyFont="1" applyBorder="1"/>
    <xf numFmtId="171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69" fontId="5" fillId="0" borderId="11" xfId="0" applyNumberFormat="1" applyFont="1" applyBorder="1"/>
    <xf numFmtId="165" fontId="5" fillId="0" borderId="12" xfId="0" applyNumberFormat="1" applyFont="1" applyBorder="1"/>
    <xf numFmtId="0" fontId="4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4" fillId="4" borderId="3" xfId="0" applyFont="1" applyFill="1" applyBorder="1" applyAlignment="1">
      <alignment horizontal="left" vertical="center"/>
    </xf>
    <xf numFmtId="165" fontId="2" fillId="0" borderId="8" xfId="1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172" fontId="8" fillId="0" borderId="8" xfId="1" applyNumberFormat="1" applyFont="1" applyBorder="1" applyAlignment="1">
      <alignment horizontal="right"/>
    </xf>
    <xf numFmtId="14" fontId="5" fillId="5" borderId="0" xfId="0" applyNumberFormat="1" applyFont="1" applyFill="1" applyAlignment="1">
      <alignment horizontal="center" vertical="center"/>
    </xf>
    <xf numFmtId="165" fontId="5" fillId="0" borderId="0" xfId="1" applyNumberFormat="1" applyFont="1" applyBorder="1" applyAlignment="1">
      <alignment horizontal="center"/>
    </xf>
    <xf numFmtId="10" fontId="5" fillId="0" borderId="0" xfId="0" applyNumberFormat="1" applyFont="1"/>
    <xf numFmtId="171" fontId="5" fillId="0" borderId="3" xfId="0" applyNumberFormat="1" applyFont="1" applyBorder="1" applyAlignment="1">
      <alignment horizontal="center" vertical="center"/>
    </xf>
    <xf numFmtId="164" fontId="5" fillId="0" borderId="0" xfId="0" applyNumberFormat="1" applyFont="1"/>
    <xf numFmtId="171" fontId="5" fillId="0" borderId="0" xfId="0" applyNumberFormat="1" applyFont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7" fillId="5" borderId="13" xfId="0" applyFont="1" applyFill="1" applyBorder="1" applyAlignment="1">
      <alignment horizontal="left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left"/>
    </xf>
    <xf numFmtId="0" fontId="7" fillId="5" borderId="0" xfId="0" applyFont="1" applyFill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left"/>
    </xf>
    <xf numFmtId="0" fontId="7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168" fontId="5" fillId="5" borderId="0" xfId="2" applyNumberFormat="1" applyFont="1" applyFill="1" applyBorder="1" applyAlignment="1">
      <alignment horizontal="center" vertical="center"/>
    </xf>
    <xf numFmtId="10" fontId="7" fillId="5" borderId="0" xfId="2" applyNumberFormat="1" applyFont="1" applyFill="1" applyBorder="1" applyAlignment="1">
      <alignment horizontal="center" vertical="center"/>
    </xf>
    <xf numFmtId="168" fontId="4" fillId="5" borderId="0" xfId="0" applyNumberFormat="1" applyFont="1" applyFill="1" applyAlignment="1">
      <alignment horizontal="center" vertical="center"/>
    </xf>
    <xf numFmtId="166" fontId="5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/>
    <xf numFmtId="168" fontId="4" fillId="5" borderId="0" xfId="2" applyNumberFormat="1" applyFont="1" applyFill="1" applyBorder="1" applyAlignment="1">
      <alignment horizontal="center" vertical="center"/>
    </xf>
    <xf numFmtId="171" fontId="5" fillId="5" borderId="0" xfId="0" applyNumberFormat="1" applyFont="1" applyFill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6" fillId="0" borderId="22" xfId="0" applyFont="1" applyBorder="1"/>
    <xf numFmtId="0" fontId="4" fillId="0" borderId="23" xfId="0" applyFont="1" applyBorder="1"/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169" fontId="2" fillId="0" borderId="26" xfId="0" applyNumberFormat="1" applyFont="1" applyBorder="1" applyAlignment="1">
      <alignment horizontal="right"/>
    </xf>
    <xf numFmtId="165" fontId="5" fillId="0" borderId="27" xfId="1" applyNumberFormat="1" applyFont="1" applyBorder="1" applyAlignment="1">
      <alignment horizontal="center"/>
    </xf>
    <xf numFmtId="170" fontId="4" fillId="0" borderId="28" xfId="0" applyNumberFormat="1" applyFont="1" applyBorder="1" applyAlignment="1">
      <alignment horizontal="right"/>
    </xf>
    <xf numFmtId="165" fontId="4" fillId="0" borderId="29" xfId="1" applyNumberFormat="1" applyFont="1" applyBorder="1" applyAlignment="1">
      <alignment horizontal="center"/>
    </xf>
    <xf numFmtId="165" fontId="6" fillId="0" borderId="29" xfId="1" applyNumberFormat="1" applyFont="1" applyBorder="1" applyAlignment="1">
      <alignment horizontal="center"/>
    </xf>
    <xf numFmtId="165" fontId="4" fillId="0" borderId="30" xfId="1" applyNumberFormat="1" applyFont="1" applyBorder="1" applyAlignment="1">
      <alignment horizontal="center"/>
    </xf>
    <xf numFmtId="169" fontId="8" fillId="0" borderId="26" xfId="0" applyNumberFormat="1" applyFont="1" applyBorder="1" applyAlignment="1">
      <alignment horizontal="right"/>
    </xf>
    <xf numFmtId="0" fontId="4" fillId="0" borderId="21" xfId="0" applyFont="1" applyBorder="1" applyAlignment="1">
      <alignment horizontal="left"/>
    </xf>
    <xf numFmtId="0" fontId="4" fillId="0" borderId="31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4" fillId="0" borderId="32" xfId="0" applyFont="1" applyBorder="1" applyAlignment="1">
      <alignment horizontal="left"/>
    </xf>
    <xf numFmtId="169" fontId="2" fillId="0" borderId="26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169" fontId="2" fillId="0" borderId="28" xfId="0" applyNumberFormat="1" applyFont="1" applyBorder="1" applyAlignment="1">
      <alignment horizontal="center"/>
    </xf>
    <xf numFmtId="169" fontId="2" fillId="0" borderId="29" xfId="0" applyNumberFormat="1" applyFont="1" applyBorder="1" applyAlignment="1">
      <alignment horizontal="center"/>
    </xf>
    <xf numFmtId="171" fontId="5" fillId="0" borderId="33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4" fillId="4" borderId="3" xfId="2" applyNumberFormat="1" applyFont="1" applyFill="1" applyBorder="1" applyAlignment="1">
      <alignment horizontal="center" vertical="center"/>
    </xf>
    <xf numFmtId="10" fontId="5" fillId="0" borderId="3" xfId="2" applyNumberFormat="1" applyFont="1" applyBorder="1" applyAlignment="1">
      <alignment horizontal="center" vertical="center"/>
    </xf>
    <xf numFmtId="169" fontId="8" fillId="0" borderId="0" xfId="0" applyNumberFormat="1" applyFont="1" applyAlignment="1">
      <alignment horizontal="right"/>
    </xf>
    <xf numFmtId="169" fontId="8" fillId="0" borderId="8" xfId="0" applyNumberFormat="1" applyFont="1" applyBorder="1" applyAlignment="1">
      <alignment horizontal="right"/>
    </xf>
    <xf numFmtId="10" fontId="4" fillId="0" borderId="3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0" fontId="7" fillId="3" borderId="3" xfId="2" applyNumberFormat="1" applyFont="1" applyFill="1" applyBorder="1" applyAlignment="1" applyProtection="1">
      <alignment horizontal="center" vertical="center"/>
      <protection locked="0"/>
    </xf>
    <xf numFmtId="171" fontId="7" fillId="3" borderId="3" xfId="2" applyNumberFormat="1" applyFont="1" applyFill="1" applyBorder="1" applyAlignment="1" applyProtection="1">
      <alignment horizontal="center" vertical="center"/>
      <protection locked="0"/>
    </xf>
  </cellXfs>
  <cellStyles count="25">
    <cellStyle name="Millares" xfId="1" builtinId="3"/>
    <cellStyle name="Millares 10 2" xfId="9" xr:uid="{00000000-0005-0000-0000-000001000000}"/>
    <cellStyle name="Millares 2" xfId="7" xr:uid="{00000000-0005-0000-0000-000002000000}"/>
    <cellStyle name="Millares 3" xfId="16" xr:uid="{00000000-0005-0000-0000-000003000000}"/>
    <cellStyle name="Millares 4" xfId="22" xr:uid="{00000000-0005-0000-0000-000004000000}"/>
    <cellStyle name="Millares 5" xfId="23" xr:uid="{00000000-0005-0000-0000-000005000000}"/>
    <cellStyle name="Millares 6" xfId="24" xr:uid="{00000000-0005-0000-0000-000006000000}"/>
    <cellStyle name="Millares 7" xfId="4" xr:uid="{00000000-0005-0000-0000-000007000000}"/>
    <cellStyle name="Moneda 2" xfId="15" xr:uid="{00000000-0005-0000-0000-000008000000}"/>
    <cellStyle name="Moneda 3" xfId="20" xr:uid="{00000000-0005-0000-0000-000009000000}"/>
    <cellStyle name="Moneda 4" xfId="21" xr:uid="{00000000-0005-0000-0000-00000A000000}"/>
    <cellStyle name="Moneda 5" xfId="12" xr:uid="{00000000-0005-0000-0000-00000B000000}"/>
    <cellStyle name="Normal" xfId="0" builtinId="0"/>
    <cellStyle name="Normal 10 2" xfId="8" xr:uid="{00000000-0005-0000-0000-00000D000000}"/>
    <cellStyle name="Normal 2" xfId="3" xr:uid="{00000000-0005-0000-0000-00000E000000}"/>
    <cellStyle name="Normal 2 2" xfId="14" xr:uid="{00000000-0005-0000-0000-00000F000000}"/>
    <cellStyle name="Normal 2 3" xfId="17" xr:uid="{00000000-0005-0000-0000-000010000000}"/>
    <cellStyle name="Normal 3" xfId="5" xr:uid="{00000000-0005-0000-0000-000011000000}"/>
    <cellStyle name="Normal 4" xfId="11" xr:uid="{00000000-0005-0000-0000-000012000000}"/>
    <cellStyle name="Normal 5" xfId="19" xr:uid="{00000000-0005-0000-0000-000013000000}"/>
    <cellStyle name="Porcentaje" xfId="2" builtinId="5"/>
    <cellStyle name="Porcentaje 2" xfId="6" xr:uid="{00000000-0005-0000-0000-000015000000}"/>
    <cellStyle name="Porcentaje 2 2" xfId="13" xr:uid="{00000000-0005-0000-0000-000016000000}"/>
    <cellStyle name="Porcentaje 3" xfId="10" xr:uid="{00000000-0005-0000-0000-000017000000}"/>
    <cellStyle name="Porcentaje 4" xfId="18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66262</xdr:colOff>
      <xdr:row>13</xdr:row>
      <xdr:rowOff>41413</xdr:rowOff>
    </xdr:from>
    <xdr:to>
      <xdr:col>1</xdr:col>
      <xdr:colOff>240196</xdr:colOff>
      <xdr:row>13</xdr:row>
      <xdr:rowOff>182217</xdr:rowOff>
    </xdr:to>
    <xdr:sp macro="" textlink="">
      <xdr:nvSpPr>
        <xdr:cNvPr id="8" name="Flecha derech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6262" y="3729493"/>
          <a:ext cx="173934" cy="140804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66262</xdr:colOff>
      <xdr:row>20</xdr:row>
      <xdr:rowOff>23854</xdr:rowOff>
    </xdr:from>
    <xdr:to>
      <xdr:col>1</xdr:col>
      <xdr:colOff>240196</xdr:colOff>
      <xdr:row>20</xdr:row>
      <xdr:rowOff>164658</xdr:rowOff>
    </xdr:to>
    <xdr:sp macro="" textlink="">
      <xdr:nvSpPr>
        <xdr:cNvPr id="9" name="Flecha derech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262" y="5045434"/>
          <a:ext cx="173934" cy="140804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165653</xdr:colOff>
      <xdr:row>0</xdr:row>
      <xdr:rowOff>49695</xdr:rowOff>
    </xdr:from>
    <xdr:to>
      <xdr:col>17</xdr:col>
      <xdr:colOff>731044</xdr:colOff>
      <xdr:row>1</xdr:row>
      <xdr:rowOff>11905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142591" y="49695"/>
          <a:ext cx="8685453" cy="974241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es-AR" sz="1700" b="1">
              <a:solidFill>
                <a:srgbClr val="FF0000"/>
              </a:solidFill>
              <a:effectLst/>
              <a:latin typeface="+mj-lt"/>
              <a:ea typeface="Calibri" panose="020F0502020204030204" pitchFamily="34" charset="0"/>
            </a:rPr>
            <a:t>CALCULADORA FIDEICOMISO FINANCIERO WAYNIMÓVIL XII</a:t>
          </a:r>
        </a:p>
        <a:p>
          <a:pPr algn="ctr">
            <a:spcAft>
              <a:spcPts val="0"/>
            </a:spcAft>
          </a:pPr>
          <a:r>
            <a:rPr lang="es-AR" sz="1700" b="1">
              <a:solidFill>
                <a:srgbClr val="FF0000"/>
              </a:solidFill>
              <a:effectLst/>
              <a:latin typeface="+mj-lt"/>
              <a:ea typeface="Calibri" panose="020F0502020204030204" pitchFamily="34" charset="0"/>
              <a:cs typeface="+mn-cs"/>
            </a:rPr>
            <a:t>Emisión</a:t>
          </a:r>
          <a:r>
            <a:rPr lang="es-AR" sz="1700" b="1" baseline="0">
              <a:solidFill>
                <a:srgbClr val="FF0000"/>
              </a:solidFill>
              <a:effectLst/>
              <a:latin typeface="+mj-lt"/>
              <a:ea typeface="Calibri" panose="020F0502020204030204" pitchFamily="34" charset="0"/>
              <a:cs typeface="+mn-cs"/>
            </a:rPr>
            <a:t> bajo Régimen de Autorización Automática de Oferta Pública por Emisiones Frecuentes</a:t>
          </a:r>
        </a:p>
        <a:p>
          <a:pPr algn="ctr">
            <a:spcAft>
              <a:spcPts val="0"/>
            </a:spcAft>
          </a:pPr>
          <a:r>
            <a:rPr lang="en-US" sz="17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Licitación 19/12/2025 | Liquidación t+2</a:t>
          </a:r>
          <a:endParaRPr lang="es-AR" sz="17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159545</xdr:colOff>
      <xdr:row>1</xdr:row>
      <xdr:rowOff>11905</xdr:rowOff>
    </xdr:from>
    <xdr:to>
      <xdr:col>18</xdr:col>
      <xdr:colOff>-1</xdr:colOff>
      <xdr:row>7</xdr:row>
      <xdr:rowOff>216693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B239BDE-172F-4C9E-90A4-54BB34C296A7}"/>
            </a:ext>
          </a:extLst>
        </xdr:cNvPr>
        <xdr:cNvSpPr txBox="1">
          <a:spLocks noChangeArrowheads="1"/>
        </xdr:cNvSpPr>
      </xdr:nvSpPr>
      <xdr:spPr bwMode="auto">
        <a:xfrm>
          <a:off x="6136483" y="1023936"/>
          <a:ext cx="8698704" cy="1323976"/>
        </a:xfrm>
        <a:prstGeom prst="rect">
          <a:avLst/>
        </a:prstGeom>
        <a:solidFill>
          <a:srgbClr val="FF00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AR" sz="1000" b="1">
              <a:solidFill>
                <a:srgbClr val="F8F8F8"/>
              </a:solidFill>
              <a:latin typeface="+mn-lt"/>
              <a:ea typeface="+mn-ea"/>
              <a:cs typeface="+mn-cs"/>
            </a:rPr>
            <a:t>Se incluyen a continuación cuadros de flujos teóricos de los Valores Fiduciarios que reflejan pagos de intereses y capital para los VDFS, VDFB y VDFC. La información contenida en los cuadros es proporcionada a modo de ejemplo para su eventual consideración exclusivamente en relación con el análisis de la compra de los Valores Fiduciarios. Los potenciales inversores deberán revisar atentamente dichos modelos no vinculantes y realizar sus propias estimaciones y cálculos en forma independiente para decidir su inversión. Asimismo, los potenciales inversores de los Valores Fiduciarios deberán analizar detenidamente toda la información contenida en el Suplemento de Prospecto de fecha</a:t>
          </a:r>
          <a:r>
            <a:rPr lang="es-AR" sz="1000" b="1" baseline="0">
              <a:solidFill>
                <a:srgbClr val="F8F8F8"/>
              </a:solidFill>
              <a:latin typeface="+mn-lt"/>
              <a:ea typeface="+mn-ea"/>
              <a:cs typeface="+mn-cs"/>
            </a:rPr>
            <a:t> 11/12/2025 </a:t>
          </a:r>
          <a:r>
            <a:rPr lang="es-AR" sz="1000" b="1">
              <a:solidFill>
                <a:srgbClr val="F8F8F8"/>
              </a:solidFill>
              <a:latin typeface="+mn-lt"/>
              <a:ea typeface="+mn-ea"/>
              <a:cs typeface="+mn-cs"/>
            </a:rPr>
            <a:t>incluyendo en particular las Consideraciones de Riesgo para la Inversión. Teniendo en cuenta sus propias circunstancias y condición financiera, los potenciales inversores deben tomar todos los recaudos que razonablemente estimen necesarios antes de realizar su inversión, incluyendo su propia investigación y análisis sobre los términos y condiciones de los Valores Fiduciarios, los beneficios y riesgos inherentes a dicha decisión de inversión y las consecuencias financieras, impositivas y legales de dicha adquisición.</a:t>
          </a:r>
        </a:p>
        <a:p>
          <a:pPr algn="just" rtl="0">
            <a:defRPr sz="1000"/>
          </a:pPr>
          <a:endParaRPr lang="en-US" sz="1000" b="1" i="0" u="none" strike="noStrike" baseline="0">
            <a:solidFill>
              <a:srgbClr val="F8F8F8"/>
            </a:solidFill>
            <a:latin typeface="Arial Narrow"/>
          </a:endParaRPr>
        </a:p>
      </xdr:txBody>
    </xdr:sp>
    <xdr:clientData/>
  </xdr:twoCellAnchor>
  <xdr:twoCellAnchor>
    <xdr:from>
      <xdr:col>3</xdr:col>
      <xdr:colOff>164306</xdr:colOff>
      <xdr:row>0</xdr:row>
      <xdr:rowOff>533400</xdr:rowOff>
    </xdr:from>
    <xdr:to>
      <xdr:col>4</xdr:col>
      <xdr:colOff>156851</xdr:colOff>
      <xdr:row>0</xdr:row>
      <xdr:rowOff>998696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1831F1E-F2B4-4605-9976-DA4735889E41}"/>
            </a:ext>
          </a:extLst>
        </xdr:cNvPr>
        <xdr:cNvSpPr txBox="1">
          <a:spLocks noChangeArrowheads="1"/>
        </xdr:cNvSpPr>
      </xdr:nvSpPr>
      <xdr:spPr bwMode="auto">
        <a:xfrm>
          <a:off x="3069431" y="533400"/>
          <a:ext cx="1016483" cy="465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endParaRPr lang="es-AR" sz="1200">
            <a:solidFill>
              <a:srgbClr val="000000"/>
            </a:solidFill>
            <a:effectLst/>
            <a:latin typeface="Times New Roman" panose="02020603050405020304" pitchFamily="18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381000</xdr:colOff>
      <xdr:row>0</xdr:row>
      <xdr:rowOff>0</xdr:rowOff>
    </xdr:from>
    <xdr:to>
      <xdr:col>5</xdr:col>
      <xdr:colOff>738187</xdr:colOff>
      <xdr:row>1</xdr:row>
      <xdr:rowOff>54918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D0A861-E70F-7233-F476-CF52A82F7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6107906" cy="1066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-%202%20%20Matriz%20tricolor%20vintage%20CC%2011-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ferreyra\AppData\Local\Microsoft\Windows\Temporary%20Internet%20Files\Content.Outlook\GOBT82TG\TS%20201407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NT\Profiles\chuitfer\Escritorio\Frisco%20-%20Budget%20(v.%2020.05.03%20new%20macro%20con%20bonos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BAS\_Tito\BHSA\Banco%20Hipotecario\SWAP\Badlar%20Vs%20Fija\2007-06\PwC%20-%20Valuaci&#243;n%20Swaps%20BADLAR%20-%20Dic-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Oct%2002\Cuadros%20correl%20y%20compra%20cart%20Oct%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_hpradap4\pablo\WINDOWS\TEMP\Rev%20Cobros%20Fideicomiso%201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\DTT\CLIENTES\Garbarino\Serie%2044\Estructura\Estructura%20Garbarino%20S4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-torres\CONTRERAS\Facturaci&#243;n%20y%20Saldos%20may%202011-%20abr%202014%20Guia%20Laboral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onti\AppData\Local\Microsoft\Windows\Temporary%20Internet%20Files\Content.Outlook\MR4KJA5E\CASH%20FLOW\Copia%20de%20Estructura%20FF%20Privado%20Lote%203%20v3%2012-11-1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cas.blanco\Google%20Drive\CEG%20-%20Pool%20Ferretero\Estructura\Estructura%20CEG%20-%2027-Dic%20Cup&#243;n%20Min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HLGEMUTHM\Dropbox\Trabajo\Emprendimientos\BTC%20Global\BTC\Gesti&#243;n\Gastos%20de%20Proyect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6.75\Tarshop\Tarshop\Intercompany\2.%20Mayo%202007\APSA\Saldos%20Patrimoniales%20Interco%20al%20200705%20SAPS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ulgonzalez\Local%20Settings\Temporary%20Internet%20Files\OLK8C\vintage%20c-cod%20trimestral%20desde%20Dic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MZ\dd\ARCHIIAP\info\Documentos%20Constant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riana\Presupuesto%20A&#241;o%202000\METAS%202000%20-%20Banca%20de%20Individuos%20ok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LO\CBNO\INFORMES\21\201104\INF%20MS%20Consubono%2021%202011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BAS\_Fer\BHSA\Banco%20Hipotecario\SWAP\0607\Archivos%20Trabajos\PwC%20-%20Valuaci&#243;n%20Swaps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%20CC%20+%20SC\Diciembre%2003\Info%20de%20producto%20y%20mora%20%20CC-SC%20Dic%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chiarello\AppData\Local\Temp\wzfa8b\BASE%20PROYECCIONES%20-%20COLOCACIONES%2031%20MAY%20AL%2004%20JUN%2010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gasus01\Backup\Adriana\Presupuesto%20A&#241;o%202000\METAS%202000%20-%20Banca%20de%20Individuos%20ok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pto%20planeamiento%20y%20ctrl%20gestion\backup%20falbertoti%20wxp-ctd12-int%2013-03-07\falbertotti\Mis%20documentos\Tarshop%20S.A\Informe%20de%20Gesti&#243;n\32.%20Mayo%202008\Informe\Publicidad%20y%20Premios%202008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falbertoti%20wxp-ctd12-int%2013-03-07\falbertotti\Mis%20documentos\Tarshop%20S.A\Informe%20de%20Gesti&#243;n\32.%20Mayo%202008\Informe\Publicidad%20y%20Premios%20200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5.177\informe%20de%20gesti&#243;n\32.%20Mayo%202008\Informe\Publicidad%20y%20Premios%202008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_adm_4061\mis%20document\LBA-jun-%20PRESUPUES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37\fer\EXCEL\Estadisticas\EvolucionSe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es%20New%20Age\Sin%20C&#243;digo\Mar-02\intranet%20DIC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garofalo\Local%20Settings\Temporary%20Internet%20Files\OLK19\WINDOWS\TEMP\La%20P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Dinamicas 5 meses"/>
      <sheetName val="Dinamicas 22 meses"/>
      <sheetName val="Resto"/>
      <sheetName val="BASE MORA"/>
      <sheetName val="Dinamicas_5_meses"/>
      <sheetName val="Dinamicas_5_meses1"/>
      <sheetName val="Dinamicas_22_meses"/>
      <sheetName val="BASE_MORA"/>
      <sheetName val="Estim Colocación"/>
      <sheetName val="Estim Cobranzas"/>
      <sheetName val="Cash Flow detallado"/>
    </sheetNames>
    <sheetDataSet>
      <sheetData sheetId="0" refreshError="1">
        <row r="1">
          <cell r="D1">
            <v>699</v>
          </cell>
          <cell r="I1">
            <v>683</v>
          </cell>
          <cell r="N1">
            <v>867</v>
          </cell>
        </row>
        <row r="2">
          <cell r="A2" t="str">
            <v>REF</v>
          </cell>
          <cell r="D2" t="str">
            <v>SaldoCapital</v>
          </cell>
        </row>
        <row r="3">
          <cell r="F3" t="str">
            <v>1 DE AGOSTO200010</v>
          </cell>
          <cell r="I3">
            <v>30.509789999999988</v>
          </cell>
          <cell r="K3" t="str">
            <v>1 DE AGOSTO199710</v>
          </cell>
          <cell r="N3">
            <v>65.990600000000015</v>
          </cell>
          <cell r="DJ3" t="str">
            <v>Sucursal</v>
          </cell>
          <cell r="DK3" t="str">
            <v>Mes</v>
          </cell>
          <cell r="DL3" t="str">
            <v>Mes -1</v>
          </cell>
          <cell r="DM3" t="str">
            <v>6 meses</v>
          </cell>
          <cell r="DN3" t="str">
            <v>Nivel</v>
          </cell>
          <cell r="DO3" t="str">
            <v>Comporta</v>
          </cell>
          <cell r="DP3" t="str">
            <v>Ref</v>
          </cell>
        </row>
        <row r="4">
          <cell r="DJ4" t="str">
            <v>Atam</v>
          </cell>
          <cell r="DK4">
            <v>5.1972732592126614E-3</v>
          </cell>
          <cell r="DL4">
            <v>0</v>
          </cell>
          <cell r="DM4">
            <v>0.10437317783342615</v>
          </cell>
          <cell r="DN4" t="str">
            <v>Menor</v>
          </cell>
          <cell r="DO4" t="str">
            <v>Mejorando</v>
          </cell>
          <cell r="DP4" t="str">
            <v>MenorMejorando</v>
          </cell>
        </row>
        <row r="5">
          <cell r="DJ5" t="str">
            <v>1 De Agosto</v>
          </cell>
          <cell r="DK5">
            <v>5.8217983873341664E-2</v>
          </cell>
          <cell r="DL5">
            <v>0</v>
          </cell>
          <cell r="DM5">
            <v>0.1449068487950258</v>
          </cell>
          <cell r="DN5" t="str">
            <v>Mayor</v>
          </cell>
          <cell r="DO5" t="str">
            <v>Mejorando</v>
          </cell>
          <cell r="DP5" t="str">
            <v>MayorMejorando</v>
          </cell>
        </row>
        <row r="6">
          <cell r="DJ6" t="str">
            <v>Olimpia</v>
          </cell>
          <cell r="DK6">
            <v>0</v>
          </cell>
          <cell r="DL6">
            <v>0</v>
          </cell>
          <cell r="DM6">
            <v>0</v>
          </cell>
          <cell r="DN6" t="str">
            <v/>
          </cell>
          <cell r="DO6" t="str">
            <v/>
          </cell>
          <cell r="DP6" t="str">
            <v/>
          </cell>
        </row>
        <row r="7">
          <cell r="DJ7" t="str">
            <v>Amtae</v>
          </cell>
          <cell r="DK7">
            <v>5.6122771870103869E-3</v>
          </cell>
          <cell r="DL7">
            <v>2.6460243880049084E-2</v>
          </cell>
          <cell r="DM7">
            <v>2.6976636517389112E-2</v>
          </cell>
          <cell r="DN7" t="str">
            <v>Menor</v>
          </cell>
          <cell r="DO7" t="str">
            <v>Mejorando</v>
          </cell>
          <cell r="DP7" t="str">
            <v>MenorMejorando</v>
          </cell>
        </row>
        <row r="8">
          <cell r="DJ8" t="str">
            <v>13 De Mayo</v>
          </cell>
          <cell r="DK8">
            <v>1.844398665494882E-2</v>
          </cell>
          <cell r="DL8">
            <v>3.0507455557683846E-2</v>
          </cell>
          <cell r="DM8">
            <v>4.8056370394358457E-2</v>
          </cell>
          <cell r="DN8" t="str">
            <v>Mayor</v>
          </cell>
          <cell r="DO8" t="str">
            <v>Mejorando</v>
          </cell>
          <cell r="DP8" t="str">
            <v>MayorMejorando</v>
          </cell>
        </row>
        <row r="9">
          <cell r="DJ9" t="str">
            <v>Policia Federal</v>
          </cell>
          <cell r="DK9">
            <v>0</v>
          </cell>
          <cell r="DL9">
            <v>0</v>
          </cell>
          <cell r="DM9">
            <v>8.1029584830147397E-2</v>
          </cell>
          <cell r="DN9" t="str">
            <v/>
          </cell>
          <cell r="DO9" t="str">
            <v/>
          </cell>
          <cell r="DP9" t="str">
            <v/>
          </cell>
        </row>
        <row r="10">
          <cell r="DJ10" t="str">
            <v>Prefarm</v>
          </cell>
          <cell r="DK10">
            <v>0</v>
          </cell>
          <cell r="DL10">
            <v>0</v>
          </cell>
          <cell r="DM10">
            <v>0</v>
          </cell>
          <cell r="DN10" t="str">
            <v/>
          </cell>
          <cell r="DO10" t="str">
            <v/>
          </cell>
          <cell r="DP10" t="str">
            <v/>
          </cell>
        </row>
        <row r="11">
          <cell r="DJ11" t="str">
            <v>Pluralcoop</v>
          </cell>
          <cell r="DK11">
            <v>7.6719977555089608E-2</v>
          </cell>
          <cell r="DL11">
            <v>1.3469497088472684E-2</v>
          </cell>
          <cell r="DM11">
            <v>7.2880379840830095E-2</v>
          </cell>
          <cell r="DN11" t="str">
            <v>Mayor</v>
          </cell>
          <cell r="DO11" t="str">
            <v>Empeorando</v>
          </cell>
          <cell r="DP11" t="str">
            <v>MayorEmpeorando</v>
          </cell>
        </row>
        <row r="12">
          <cell r="DJ12" t="str">
            <v>Proteccion Familiar</v>
          </cell>
          <cell r="DK12">
            <v>0</v>
          </cell>
          <cell r="DL12">
            <v>0</v>
          </cell>
          <cell r="DM12">
            <v>4.7385429487735381E-3</v>
          </cell>
          <cell r="DN12" t="str">
            <v/>
          </cell>
          <cell r="DO12" t="str">
            <v/>
          </cell>
          <cell r="DP12" t="str">
            <v/>
          </cell>
        </row>
        <row r="13">
          <cell r="DJ13" t="str">
            <v>Amuca</v>
          </cell>
          <cell r="DK13">
            <v>5.0473963230333657E-3</v>
          </cell>
          <cell r="DL13">
            <v>3.8172232093278682E-3</v>
          </cell>
          <cell r="DM13">
            <v>2.2567589458434751E-2</v>
          </cell>
          <cell r="DN13" t="str">
            <v>Menor</v>
          </cell>
          <cell r="DO13" t="str">
            <v>Mejorando</v>
          </cell>
          <cell r="DP13" t="str">
            <v>MenorMejorando</v>
          </cell>
        </row>
        <row r="14">
          <cell r="DJ14" t="str">
            <v>Mupcn</v>
          </cell>
          <cell r="DK14">
            <v>0</v>
          </cell>
          <cell r="DL14">
            <v>0</v>
          </cell>
          <cell r="DM14">
            <v>0.19046832117111526</v>
          </cell>
          <cell r="DN14" t="str">
            <v/>
          </cell>
          <cell r="DO14" t="str">
            <v/>
          </cell>
          <cell r="DP14" t="str">
            <v/>
          </cell>
        </row>
        <row r="15">
          <cell r="DJ15" t="str">
            <v>Amupcn</v>
          </cell>
          <cell r="DK15">
            <v>0</v>
          </cell>
          <cell r="DL15">
            <v>0</v>
          </cell>
          <cell r="DM15">
            <v>0</v>
          </cell>
          <cell r="DN15" t="str">
            <v/>
          </cell>
          <cell r="DO15" t="str">
            <v/>
          </cell>
          <cell r="DP15" t="str">
            <v/>
          </cell>
        </row>
        <row r="16">
          <cell r="DJ16" t="str">
            <v>Upcn Cordoba</v>
          </cell>
          <cell r="DK16">
            <v>0</v>
          </cell>
          <cell r="DL16">
            <v>0</v>
          </cell>
          <cell r="DM16">
            <v>5.1949450165074712E-2</v>
          </cell>
          <cell r="DN16" t="str">
            <v/>
          </cell>
          <cell r="DO16" t="str">
            <v/>
          </cell>
          <cell r="DP16" t="str">
            <v/>
          </cell>
        </row>
        <row r="17">
          <cell r="DJ17" t="str">
            <v>Amaote</v>
          </cell>
          <cell r="DK17">
            <v>0</v>
          </cell>
          <cell r="DL17">
            <v>0</v>
          </cell>
          <cell r="DM17">
            <v>8.1553071182813557E-3</v>
          </cell>
          <cell r="DN17" t="str">
            <v/>
          </cell>
          <cell r="DO17" t="str">
            <v/>
          </cell>
          <cell r="DP17" t="str">
            <v/>
          </cell>
        </row>
        <row r="18">
          <cell r="DJ18" t="str">
            <v>Uepc</v>
          </cell>
          <cell r="DK18">
            <v>0</v>
          </cell>
          <cell r="DL18">
            <v>0</v>
          </cell>
          <cell r="DM18">
            <v>0</v>
          </cell>
          <cell r="DN18" t="str">
            <v/>
          </cell>
          <cell r="DO18" t="str">
            <v/>
          </cell>
          <cell r="DP18" t="str">
            <v/>
          </cell>
        </row>
        <row r="19">
          <cell r="DJ19" t="str">
            <v xml:space="preserve">Coop Ya Ltda                  </v>
          </cell>
          <cell r="DK19">
            <v>7.5216183143490808E-2</v>
          </cell>
          <cell r="DL19">
            <v>5.7402910754565557E-2</v>
          </cell>
          <cell r="DM19">
            <v>4.6899530659995754E-2</v>
          </cell>
          <cell r="DN19" t="str">
            <v>Mayor</v>
          </cell>
          <cell r="DO19" t="str">
            <v>Empeorando</v>
          </cell>
          <cell r="DP19" t="str">
            <v>MayorEmpeorando</v>
          </cell>
        </row>
        <row r="20">
          <cell r="DJ20" t="str">
            <v>Amupepo</v>
          </cell>
          <cell r="DK20">
            <v>0</v>
          </cell>
          <cell r="DL20">
            <v>0</v>
          </cell>
          <cell r="DM20">
            <v>0</v>
          </cell>
          <cell r="DN20" t="str">
            <v/>
          </cell>
          <cell r="DO20" t="str">
            <v/>
          </cell>
          <cell r="DP20" t="str">
            <v/>
          </cell>
        </row>
        <row r="21">
          <cell r="DJ21" t="str">
            <v>Amupol</v>
          </cell>
          <cell r="DK21">
            <v>0</v>
          </cell>
          <cell r="DL21">
            <v>0</v>
          </cell>
          <cell r="DM21">
            <v>1</v>
          </cell>
          <cell r="DN21" t="str">
            <v/>
          </cell>
          <cell r="DO21" t="str">
            <v/>
          </cell>
          <cell r="DP21" t="str">
            <v/>
          </cell>
        </row>
        <row r="22">
          <cell r="DJ22" t="str">
            <v>La Vitalicia</v>
          </cell>
          <cell r="DK22">
            <v>7.160431734628438E-3</v>
          </cell>
          <cell r="DL22">
            <v>3.0600619940720788E-3</v>
          </cell>
          <cell r="DM22">
            <v>1.2056732842580827E-2</v>
          </cell>
          <cell r="DN22" t="str">
            <v>Menor</v>
          </cell>
          <cell r="DO22" t="str">
            <v>Mejorando</v>
          </cell>
          <cell r="DP22" t="str">
            <v>MenorMejorando</v>
          </cell>
        </row>
        <row r="23">
          <cell r="DJ23" t="str">
            <v>Olimpia Credipaz</v>
          </cell>
          <cell r="DK23">
            <v>0</v>
          </cell>
          <cell r="DL23">
            <v>0</v>
          </cell>
          <cell r="DM23">
            <v>0</v>
          </cell>
          <cell r="DN23" t="str">
            <v/>
          </cell>
          <cell r="DO23" t="str">
            <v/>
          </cell>
          <cell r="DP23" t="str">
            <v/>
          </cell>
        </row>
      </sheetData>
      <sheetData sheetId="1" refreshError="1"/>
      <sheetData sheetId="2" refreshError="1"/>
      <sheetData sheetId="3" refreshError="1">
        <row r="2">
          <cell r="D2">
            <v>2416</v>
          </cell>
          <cell r="I2">
            <v>5562</v>
          </cell>
          <cell r="N2">
            <v>2392</v>
          </cell>
          <cell r="S2">
            <v>5520</v>
          </cell>
        </row>
        <row r="3">
          <cell r="A3" t="str">
            <v>REF</v>
          </cell>
          <cell r="D3" t="str">
            <v>SaldoCapital</v>
          </cell>
          <cell r="F3" t="str">
            <v>REF</v>
          </cell>
          <cell r="I3" t="str">
            <v>SaldoOriginal</v>
          </cell>
          <cell r="K3" t="str">
            <v>REF</v>
          </cell>
          <cell r="N3" t="str">
            <v>SaldoCapital</v>
          </cell>
          <cell r="P3" t="str">
            <v>REF</v>
          </cell>
          <cell r="S3" t="str">
            <v>SaldoOriginal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s Hist"/>
      <sheetName val="RESUMEN EJECUTIVO"/>
      <sheetName val="EFTVO (post)"/>
      <sheetName val="BH"/>
      <sheetName val="PO (post)"/>
      <sheetName val="TC (post)"/>
      <sheetName val="EFTVO FLOW (post)"/>
      <sheetName val="PO FLOW (post)"/>
      <sheetName val="EFTVO (ant)"/>
      <sheetName val="PO (ant)"/>
      <sheetName val="TC (ant)"/>
      <sheetName val="EFTVO FLOW (ant)"/>
      <sheetName val="PO FLOW (ant)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>
            <v>10500</v>
          </cell>
        </row>
        <row r="4">
          <cell r="B4">
            <v>0.53590000000000004</v>
          </cell>
        </row>
        <row r="5">
          <cell r="B5">
            <v>24</v>
          </cell>
        </row>
        <row r="6">
          <cell r="B6">
            <v>0.33203749999999999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 Res"/>
      <sheetName val="J1 Res"/>
      <sheetName val="IRR"/>
      <sheetName val="Summary Budget"/>
      <sheetName val="Summary Budget US$"/>
      <sheetName val="Budget"/>
      <sheetName val="Assumptions"/>
      <sheetName val="Revenues"/>
      <sheetName val="Cogs"/>
      <sheetName val="G&amp;A Opex"/>
      <sheetName val="S&amp;M Opex"/>
      <sheetName val="Salaries"/>
      <sheetName val="Operations Opex"/>
      <sheetName val="Debt &amp; Tax"/>
      <sheetName val="Capex"/>
      <sheetName val="Setup"/>
      <sheetName val="Dea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SWAPS"/>
      <sheetName val="Valuación"/>
      <sheetName val="LIBOR $"/>
      <sheetName val="FIJA Eq BADLAR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Fecha</v>
          </cell>
          <cell r="B1" t="str">
            <v>CER</v>
          </cell>
        </row>
        <row r="2">
          <cell r="A2">
            <v>39125</v>
          </cell>
          <cell r="B2">
            <v>1.9166000000000001</v>
          </cell>
        </row>
        <row r="3">
          <cell r="A3">
            <v>39126</v>
          </cell>
          <cell r="B3">
            <v>1.9174</v>
          </cell>
        </row>
        <row r="4">
          <cell r="A4">
            <v>39127</v>
          </cell>
          <cell r="B4">
            <v>1.9181999999999999</v>
          </cell>
        </row>
        <row r="5">
          <cell r="A5">
            <v>39128</v>
          </cell>
          <cell r="B5">
            <v>1.919</v>
          </cell>
        </row>
        <row r="6">
          <cell r="A6">
            <v>39129</v>
          </cell>
          <cell r="B6">
            <v>1.9197</v>
          </cell>
        </row>
        <row r="7">
          <cell r="A7">
            <v>39130</v>
          </cell>
          <cell r="B7">
            <v>1.9205000000000001</v>
          </cell>
        </row>
        <row r="8">
          <cell r="A8">
            <v>39131</v>
          </cell>
          <cell r="B8">
            <v>1.9213</v>
          </cell>
        </row>
        <row r="9">
          <cell r="A9">
            <v>39132</v>
          </cell>
          <cell r="B9">
            <v>1.9220999999999999</v>
          </cell>
        </row>
        <row r="10">
          <cell r="A10">
            <v>39133</v>
          </cell>
          <cell r="B10">
            <v>1.9229000000000001</v>
          </cell>
        </row>
        <row r="11">
          <cell r="A11">
            <v>39134</v>
          </cell>
          <cell r="B11">
            <v>1.9237</v>
          </cell>
        </row>
        <row r="12">
          <cell r="A12">
            <v>39135</v>
          </cell>
          <cell r="B12">
            <v>1.9244000000000001</v>
          </cell>
        </row>
        <row r="13">
          <cell r="A13">
            <v>39136</v>
          </cell>
          <cell r="B13">
            <v>1.9252</v>
          </cell>
        </row>
        <row r="14">
          <cell r="A14">
            <v>39137</v>
          </cell>
          <cell r="B14">
            <v>1.9259999999999999</v>
          </cell>
        </row>
        <row r="15">
          <cell r="A15">
            <v>39138</v>
          </cell>
          <cell r="B15">
            <v>1.9268000000000001</v>
          </cell>
        </row>
        <row r="16">
          <cell r="A16">
            <v>39139</v>
          </cell>
          <cell r="B16">
            <v>1.9276</v>
          </cell>
        </row>
        <row r="17">
          <cell r="A17">
            <v>39140</v>
          </cell>
          <cell r="B17">
            <v>1.9283999999999999</v>
          </cell>
        </row>
        <row r="18">
          <cell r="A18">
            <v>39141</v>
          </cell>
          <cell r="B18">
            <v>1.9291</v>
          </cell>
        </row>
        <row r="19">
          <cell r="A19">
            <v>39142</v>
          </cell>
          <cell r="B19">
            <v>1.9298999999999999</v>
          </cell>
        </row>
        <row r="20">
          <cell r="A20">
            <v>39143</v>
          </cell>
          <cell r="B20">
            <v>1.9306000000000001</v>
          </cell>
        </row>
        <row r="21">
          <cell r="A21">
            <v>39144</v>
          </cell>
          <cell r="B21">
            <v>1.9313</v>
          </cell>
        </row>
        <row r="22">
          <cell r="A22">
            <v>39145</v>
          </cell>
          <cell r="B22">
            <v>1.9319999999999999</v>
          </cell>
        </row>
        <row r="23">
          <cell r="A23">
            <v>39146</v>
          </cell>
          <cell r="B23">
            <v>1.9327000000000001</v>
          </cell>
        </row>
        <row r="24">
          <cell r="A24">
            <v>39147</v>
          </cell>
          <cell r="B24">
            <v>1.9334</v>
          </cell>
        </row>
        <row r="25">
          <cell r="A25">
            <v>39148</v>
          </cell>
          <cell r="B25">
            <v>1.9336</v>
          </cell>
        </row>
        <row r="26">
          <cell r="A26">
            <v>39149</v>
          </cell>
          <cell r="B26">
            <v>1.9338</v>
          </cell>
        </row>
        <row r="27">
          <cell r="A27">
            <v>39150</v>
          </cell>
          <cell r="B27">
            <v>1.9339999999999999</v>
          </cell>
        </row>
        <row r="28">
          <cell r="A28">
            <v>39151</v>
          </cell>
          <cell r="B28">
            <v>1.9341999999999999</v>
          </cell>
        </row>
        <row r="29">
          <cell r="A29">
            <v>39152</v>
          </cell>
          <cell r="B29">
            <v>1.9342999999999999</v>
          </cell>
        </row>
        <row r="30">
          <cell r="A30">
            <v>39153</v>
          </cell>
          <cell r="B30">
            <v>1.9345000000000001</v>
          </cell>
        </row>
        <row r="31">
          <cell r="A31">
            <v>39154</v>
          </cell>
          <cell r="B31">
            <v>1.9347000000000001</v>
          </cell>
        </row>
        <row r="32">
          <cell r="A32">
            <v>39155</v>
          </cell>
          <cell r="B32">
            <v>1.9349000000000001</v>
          </cell>
        </row>
        <row r="33">
          <cell r="A33">
            <v>39156</v>
          </cell>
          <cell r="B33">
            <v>1.9351</v>
          </cell>
        </row>
        <row r="34">
          <cell r="A34">
            <v>39157</v>
          </cell>
          <cell r="B34">
            <v>1.9353</v>
          </cell>
        </row>
        <row r="35">
          <cell r="A35">
            <v>39158</v>
          </cell>
          <cell r="B35">
            <v>1.9355</v>
          </cell>
        </row>
        <row r="36">
          <cell r="A36">
            <v>39159</v>
          </cell>
          <cell r="B36">
            <v>1.9357</v>
          </cell>
        </row>
        <row r="37">
          <cell r="A37">
            <v>39160</v>
          </cell>
          <cell r="B37">
            <v>1.9359</v>
          </cell>
        </row>
        <row r="38">
          <cell r="A38">
            <v>39161</v>
          </cell>
          <cell r="B38">
            <v>1.9359999999999999</v>
          </cell>
        </row>
        <row r="39">
          <cell r="A39">
            <v>39162</v>
          </cell>
          <cell r="B39">
            <v>1.9361999999999999</v>
          </cell>
        </row>
        <row r="40">
          <cell r="A40">
            <v>39163</v>
          </cell>
          <cell r="B40">
            <v>1.9363999999999999</v>
          </cell>
        </row>
        <row r="41">
          <cell r="A41">
            <v>39164</v>
          </cell>
          <cell r="B41">
            <v>1.9366000000000001</v>
          </cell>
        </row>
        <row r="42">
          <cell r="A42">
            <v>39165</v>
          </cell>
          <cell r="B42">
            <v>1.9368000000000001</v>
          </cell>
        </row>
        <row r="43">
          <cell r="A43">
            <v>39166</v>
          </cell>
          <cell r="B43">
            <v>1.9370000000000001</v>
          </cell>
        </row>
        <row r="44">
          <cell r="A44">
            <v>39167</v>
          </cell>
          <cell r="B44">
            <v>1.9372</v>
          </cell>
        </row>
        <row r="45">
          <cell r="A45">
            <v>39168</v>
          </cell>
          <cell r="B45">
            <v>1.9374</v>
          </cell>
        </row>
        <row r="46">
          <cell r="A46">
            <v>39169</v>
          </cell>
          <cell r="B46">
            <v>1.9375</v>
          </cell>
        </row>
        <row r="47">
          <cell r="A47">
            <v>39170</v>
          </cell>
          <cell r="B47">
            <v>1.9377</v>
          </cell>
        </row>
        <row r="48">
          <cell r="A48">
            <v>39171</v>
          </cell>
          <cell r="B48">
            <v>1.9379</v>
          </cell>
        </row>
        <row r="49">
          <cell r="A49">
            <v>39172</v>
          </cell>
          <cell r="B49">
            <v>1.9380999999999999</v>
          </cell>
        </row>
        <row r="50">
          <cell r="A50">
            <v>39173</v>
          </cell>
          <cell r="B50">
            <v>1.9382999999999999</v>
          </cell>
        </row>
        <row r="51">
          <cell r="A51">
            <v>39174</v>
          </cell>
          <cell r="B51">
            <v>1.9384999999999999</v>
          </cell>
        </row>
        <row r="52">
          <cell r="A52">
            <v>39175</v>
          </cell>
          <cell r="B52">
            <v>1.9387000000000001</v>
          </cell>
        </row>
        <row r="53">
          <cell r="A53">
            <v>39176</v>
          </cell>
          <cell r="B53">
            <v>1.9389000000000001</v>
          </cell>
        </row>
        <row r="54">
          <cell r="A54">
            <v>39177</v>
          </cell>
          <cell r="B54">
            <v>1.9391</v>
          </cell>
        </row>
        <row r="55">
          <cell r="A55">
            <v>39178</v>
          </cell>
          <cell r="B55">
            <v>1.9393</v>
          </cell>
        </row>
        <row r="56">
          <cell r="A56">
            <v>39179</v>
          </cell>
          <cell r="B56">
            <v>1.9398</v>
          </cell>
        </row>
        <row r="57">
          <cell r="A57">
            <v>39180</v>
          </cell>
          <cell r="B57">
            <v>1.9402999999999999</v>
          </cell>
        </row>
        <row r="58">
          <cell r="A58">
            <v>39181</v>
          </cell>
          <cell r="B58">
            <v>1.9408000000000001</v>
          </cell>
        </row>
        <row r="59">
          <cell r="A59">
            <v>39182</v>
          </cell>
          <cell r="B59">
            <v>1.9413</v>
          </cell>
        </row>
        <row r="60">
          <cell r="A60">
            <v>39183</v>
          </cell>
          <cell r="B60">
            <v>1.9417</v>
          </cell>
        </row>
        <row r="61">
          <cell r="A61">
            <v>39184</v>
          </cell>
          <cell r="B61">
            <v>1.9421999999999999</v>
          </cell>
        </row>
        <row r="62">
          <cell r="A62">
            <v>39185</v>
          </cell>
          <cell r="B62">
            <v>1.9427000000000001</v>
          </cell>
        </row>
        <row r="63">
          <cell r="A63">
            <v>39186</v>
          </cell>
          <cell r="B63">
            <v>1.9432</v>
          </cell>
        </row>
        <row r="64">
          <cell r="A64">
            <v>39187</v>
          </cell>
          <cell r="B64">
            <v>1.9437</v>
          </cell>
        </row>
        <row r="65">
          <cell r="A65">
            <v>39188</v>
          </cell>
          <cell r="B65">
            <v>1.9441999999999999</v>
          </cell>
        </row>
        <row r="66">
          <cell r="A66">
            <v>39189</v>
          </cell>
          <cell r="B66">
            <v>1.9447000000000001</v>
          </cell>
        </row>
        <row r="67">
          <cell r="A67">
            <v>39190</v>
          </cell>
          <cell r="B67">
            <v>1.9452</v>
          </cell>
        </row>
        <row r="68">
          <cell r="A68">
            <v>39191</v>
          </cell>
          <cell r="B68">
            <v>1.9457</v>
          </cell>
        </row>
        <row r="69">
          <cell r="A69">
            <v>39192</v>
          </cell>
          <cell r="B69">
            <v>1.9461999999999999</v>
          </cell>
        </row>
        <row r="70">
          <cell r="A70">
            <v>39193</v>
          </cell>
          <cell r="B70">
            <v>1.9467000000000001</v>
          </cell>
        </row>
        <row r="71">
          <cell r="A71">
            <v>39194</v>
          </cell>
          <cell r="B71">
            <v>1.9472</v>
          </cell>
        </row>
        <row r="72">
          <cell r="A72">
            <v>39195</v>
          </cell>
          <cell r="B72">
            <v>1.9477</v>
          </cell>
        </row>
        <row r="73">
          <cell r="A73">
            <v>39196</v>
          </cell>
          <cell r="B73">
            <v>1.9481999999999999</v>
          </cell>
        </row>
        <row r="74">
          <cell r="A74">
            <v>39197</v>
          </cell>
          <cell r="B74">
            <v>1.9487000000000001</v>
          </cell>
        </row>
        <row r="75">
          <cell r="A75">
            <v>39198</v>
          </cell>
          <cell r="B75">
            <v>1.9492</v>
          </cell>
        </row>
        <row r="76">
          <cell r="A76">
            <v>39199</v>
          </cell>
          <cell r="B76">
            <v>1.9497</v>
          </cell>
        </row>
        <row r="77">
          <cell r="A77">
            <v>39200</v>
          </cell>
          <cell r="B77">
            <v>1.9501999999999999</v>
          </cell>
        </row>
        <row r="78">
          <cell r="A78">
            <v>39201</v>
          </cell>
          <cell r="B78">
            <v>1.9507000000000001</v>
          </cell>
        </row>
        <row r="79">
          <cell r="A79">
            <v>39202</v>
          </cell>
          <cell r="B79">
            <v>1.9511000000000001</v>
          </cell>
        </row>
        <row r="80">
          <cell r="A80">
            <v>39203</v>
          </cell>
          <cell r="B80">
            <v>1.9516</v>
          </cell>
        </row>
        <row r="81">
          <cell r="A81">
            <v>39204</v>
          </cell>
          <cell r="B81">
            <v>1.9520999999999999</v>
          </cell>
        </row>
        <row r="82">
          <cell r="A82">
            <v>39205</v>
          </cell>
          <cell r="B82">
            <v>1.9525999999999999</v>
          </cell>
        </row>
        <row r="83">
          <cell r="A83">
            <v>39206</v>
          </cell>
          <cell r="B83">
            <v>1.9531000000000001</v>
          </cell>
        </row>
        <row r="84">
          <cell r="A84">
            <v>39207</v>
          </cell>
          <cell r="B84">
            <v>1.9536</v>
          </cell>
        </row>
        <row r="85">
          <cell r="A85">
            <v>39208</v>
          </cell>
          <cell r="B85">
            <v>1.954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lac. Indic"/>
      <sheetName val="compra de cartera"/>
      <sheetName val="Correlac__Indic"/>
      <sheetName val="compra_de_cartera"/>
    </sheetNames>
    <sheetDataSet>
      <sheetData sheetId="0" refreshError="1"/>
      <sheetData sheetId="1" refreshError="1">
        <row r="48">
          <cell r="C48" t="str">
            <v>ENTIDAD</v>
          </cell>
          <cell r="D48" t="str">
            <v>Expr1</v>
          </cell>
        </row>
        <row r="49">
          <cell r="C49" t="str">
            <v>Servicred</v>
          </cell>
          <cell r="D49">
            <v>0</v>
          </cell>
        </row>
        <row r="56">
          <cell r="C56" t="str">
            <v>ENTIDAD</v>
          </cell>
          <cell r="D56" t="str">
            <v>Expr1</v>
          </cell>
          <cell r="E56" t="str">
            <v>DEUDA</v>
          </cell>
        </row>
        <row r="57">
          <cell r="C57" t="str">
            <v>Balcarce</v>
          </cell>
          <cell r="D57">
            <v>1112260</v>
          </cell>
          <cell r="E57">
            <v>285546.12</v>
          </cell>
        </row>
        <row r="58">
          <cell r="C58" t="str">
            <v>Pluralcoop</v>
          </cell>
          <cell r="D58">
            <v>709291.21</v>
          </cell>
          <cell r="E58">
            <v>239858.65</v>
          </cell>
        </row>
        <row r="59">
          <cell r="C59" t="str">
            <v>Servicred</v>
          </cell>
          <cell r="D59">
            <v>9553171.9600000605</v>
          </cell>
          <cell r="E59">
            <v>3906484.94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Cobros teoricos smonento"/>
      <sheetName val="MOM_COB %"/>
      <sheetName val="cobranza teorica"/>
      <sheetName val="cobros reales"/>
      <sheetName val="FLUJO FINANC"/>
      <sheetName val="% COB MES VTO"/>
      <sheetName val="ESD"/>
      <sheetName val="cobrado x suc"/>
      <sheetName val="Sucursales"/>
      <sheetName val="BASE"/>
      <sheetName val="Canc x Casa"/>
      <sheetName val="Hoja3"/>
      <sheetName val="Hoja5"/>
      <sheetName val="DIF"/>
      <sheetName val="BANVAL"/>
      <sheetName val="Cartasur"/>
      <sheetName val="Excluidas"/>
      <sheetName val="Excluidas O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A5">
            <v>5</v>
          </cell>
          <cell r="C5" t="str">
            <v>******</v>
          </cell>
          <cell r="D5">
            <v>266239.3</v>
          </cell>
          <cell r="E5">
            <v>4226.66</v>
          </cell>
          <cell r="F5">
            <v>0</v>
          </cell>
          <cell r="G5">
            <v>0</v>
          </cell>
          <cell r="H5">
            <v>138659.37</v>
          </cell>
          <cell r="I5">
            <v>1658.9</v>
          </cell>
          <cell r="J5">
            <v>0</v>
          </cell>
          <cell r="K5">
            <v>0</v>
          </cell>
          <cell r="L5">
            <v>43790.239999999998</v>
          </cell>
          <cell r="M5">
            <v>669.79</v>
          </cell>
          <cell r="N5">
            <v>0</v>
          </cell>
          <cell r="O5">
            <v>0</v>
          </cell>
          <cell r="P5">
            <v>47754.26</v>
          </cell>
          <cell r="Q5">
            <v>781.6</v>
          </cell>
          <cell r="R5">
            <v>0</v>
          </cell>
          <cell r="S5">
            <v>0</v>
          </cell>
          <cell r="T5">
            <v>62041.06</v>
          </cell>
          <cell r="U5">
            <v>760.87</v>
          </cell>
          <cell r="V5">
            <v>0</v>
          </cell>
          <cell r="W5">
            <v>0</v>
          </cell>
          <cell r="X5">
            <v>101802.81</v>
          </cell>
          <cell r="Y5">
            <v>1857.59</v>
          </cell>
          <cell r="Z5">
            <v>0</v>
          </cell>
          <cell r="AA5">
            <v>0</v>
          </cell>
          <cell r="FL5">
            <v>660287.04</v>
          </cell>
          <cell r="FM5">
            <v>9955.41</v>
          </cell>
          <cell r="FN5">
            <v>0</v>
          </cell>
          <cell r="FO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F5">
            <v>0</v>
          </cell>
          <cell r="GL5">
            <v>0</v>
          </cell>
          <cell r="GR5">
            <v>0</v>
          </cell>
          <cell r="GX5">
            <v>0</v>
          </cell>
          <cell r="HD5">
            <v>0</v>
          </cell>
        </row>
        <row r="6">
          <cell r="A6">
            <v>6</v>
          </cell>
          <cell r="B6">
            <v>36800</v>
          </cell>
          <cell r="C6" t="str">
            <v>200010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F6">
            <v>0</v>
          </cell>
          <cell r="GL6">
            <v>0</v>
          </cell>
          <cell r="GR6">
            <v>0</v>
          </cell>
          <cell r="GX6">
            <v>0</v>
          </cell>
          <cell r="HD6">
            <v>0</v>
          </cell>
        </row>
        <row r="7">
          <cell r="A7">
            <v>7</v>
          </cell>
          <cell r="B7">
            <v>36831</v>
          </cell>
          <cell r="C7" t="str">
            <v>200011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F7">
            <v>0</v>
          </cell>
          <cell r="GL7">
            <v>0</v>
          </cell>
          <cell r="GR7">
            <v>0</v>
          </cell>
          <cell r="GX7">
            <v>0</v>
          </cell>
          <cell r="HD7">
            <v>0</v>
          </cell>
        </row>
        <row r="8">
          <cell r="A8">
            <v>8</v>
          </cell>
          <cell r="B8">
            <v>36861</v>
          </cell>
          <cell r="C8" t="str">
            <v>200012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F8">
            <v>0</v>
          </cell>
          <cell r="GL8">
            <v>0</v>
          </cell>
          <cell r="GR8">
            <v>0</v>
          </cell>
          <cell r="GX8">
            <v>0</v>
          </cell>
          <cell r="HD8">
            <v>0</v>
          </cell>
        </row>
        <row r="9">
          <cell r="A9">
            <v>9</v>
          </cell>
          <cell r="B9">
            <v>36892</v>
          </cell>
          <cell r="C9" t="str">
            <v>200101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F9">
            <v>0</v>
          </cell>
          <cell r="GL9">
            <v>0</v>
          </cell>
          <cell r="GR9">
            <v>0</v>
          </cell>
          <cell r="GX9">
            <v>0</v>
          </cell>
          <cell r="HD9">
            <v>0</v>
          </cell>
        </row>
        <row r="10">
          <cell r="A10">
            <v>10</v>
          </cell>
          <cell r="B10">
            <v>36923</v>
          </cell>
          <cell r="C10" t="str">
            <v>200102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F10">
            <v>0</v>
          </cell>
          <cell r="GL10">
            <v>0</v>
          </cell>
          <cell r="GR10">
            <v>0</v>
          </cell>
          <cell r="GX10">
            <v>0</v>
          </cell>
          <cell r="HD10">
            <v>0</v>
          </cell>
        </row>
        <row r="11">
          <cell r="A11">
            <v>11</v>
          </cell>
          <cell r="B11">
            <v>36951</v>
          </cell>
          <cell r="C11" t="str">
            <v>200103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F11">
            <v>0</v>
          </cell>
          <cell r="GL11">
            <v>0</v>
          </cell>
          <cell r="GR11">
            <v>0</v>
          </cell>
          <cell r="GX11">
            <v>0</v>
          </cell>
          <cell r="HD11">
            <v>0</v>
          </cell>
          <cell r="HF11">
            <v>11</v>
          </cell>
        </row>
        <row r="12">
          <cell r="A12">
            <v>12</v>
          </cell>
          <cell r="B12">
            <v>36982</v>
          </cell>
          <cell r="C12" t="str">
            <v>200104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F12">
            <v>0</v>
          </cell>
          <cell r="GL12">
            <v>0</v>
          </cell>
          <cell r="GR12">
            <v>0</v>
          </cell>
          <cell r="GX12">
            <v>0</v>
          </cell>
          <cell r="HD12">
            <v>0</v>
          </cell>
          <cell r="HF12">
            <v>12</v>
          </cell>
        </row>
        <row r="13">
          <cell r="A13">
            <v>13</v>
          </cell>
          <cell r="B13">
            <v>37012</v>
          </cell>
          <cell r="C13" t="str">
            <v>200105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F13">
            <v>0</v>
          </cell>
          <cell r="GL13">
            <v>0</v>
          </cell>
          <cell r="GR13">
            <v>0</v>
          </cell>
          <cell r="GX13">
            <v>0</v>
          </cell>
          <cell r="HD13">
            <v>0</v>
          </cell>
          <cell r="HF13">
            <v>13</v>
          </cell>
        </row>
        <row r="14">
          <cell r="A14">
            <v>14</v>
          </cell>
          <cell r="B14">
            <v>37043</v>
          </cell>
          <cell r="C14" t="str">
            <v>200106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F14">
            <v>0</v>
          </cell>
          <cell r="GL14">
            <v>0</v>
          </cell>
          <cell r="GR14">
            <v>0</v>
          </cell>
          <cell r="GX14">
            <v>0</v>
          </cell>
          <cell r="HD14">
            <v>0</v>
          </cell>
          <cell r="HF14">
            <v>14</v>
          </cell>
        </row>
        <row r="15">
          <cell r="A15">
            <v>15</v>
          </cell>
          <cell r="B15">
            <v>37073</v>
          </cell>
          <cell r="C15" t="str">
            <v>200107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F15">
            <v>0</v>
          </cell>
          <cell r="GL15">
            <v>0</v>
          </cell>
          <cell r="GR15">
            <v>0</v>
          </cell>
          <cell r="GX15">
            <v>0</v>
          </cell>
          <cell r="HD15">
            <v>0</v>
          </cell>
          <cell r="HF15">
            <v>15</v>
          </cell>
        </row>
        <row r="16">
          <cell r="A16">
            <v>16</v>
          </cell>
          <cell r="B16">
            <v>37104</v>
          </cell>
          <cell r="C16" t="str">
            <v>200108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F16">
            <v>0</v>
          </cell>
          <cell r="GL16">
            <v>0</v>
          </cell>
          <cell r="GR16">
            <v>0</v>
          </cell>
          <cell r="GX16">
            <v>0</v>
          </cell>
          <cell r="HD16">
            <v>0</v>
          </cell>
          <cell r="HF16">
            <v>16</v>
          </cell>
        </row>
        <row r="17">
          <cell r="A17">
            <v>17</v>
          </cell>
          <cell r="B17">
            <v>37135</v>
          </cell>
          <cell r="C17" t="str">
            <v>200109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F17">
            <v>0</v>
          </cell>
          <cell r="GL17">
            <v>0</v>
          </cell>
          <cell r="GR17">
            <v>0</v>
          </cell>
          <cell r="GX17">
            <v>0</v>
          </cell>
          <cell r="HD17">
            <v>0</v>
          </cell>
          <cell r="HF17">
            <v>17</v>
          </cell>
        </row>
        <row r="18">
          <cell r="A18">
            <v>18</v>
          </cell>
          <cell r="B18">
            <v>37165</v>
          </cell>
          <cell r="C18" t="str">
            <v>200110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F18">
            <v>0</v>
          </cell>
          <cell r="GL18">
            <v>0</v>
          </cell>
          <cell r="GR18">
            <v>0</v>
          </cell>
          <cell r="GX18">
            <v>0</v>
          </cell>
          <cell r="HD18">
            <v>0</v>
          </cell>
          <cell r="HF18">
            <v>18</v>
          </cell>
        </row>
        <row r="19">
          <cell r="A19">
            <v>19</v>
          </cell>
          <cell r="B19">
            <v>37196</v>
          </cell>
          <cell r="C19" t="str">
            <v>200111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F19">
            <v>0</v>
          </cell>
          <cell r="GL19">
            <v>0</v>
          </cell>
          <cell r="GR19">
            <v>0</v>
          </cell>
          <cell r="GX19">
            <v>0</v>
          </cell>
          <cell r="HD19">
            <v>0</v>
          </cell>
          <cell r="HF19">
            <v>19</v>
          </cell>
        </row>
        <row r="20">
          <cell r="A20">
            <v>20</v>
          </cell>
          <cell r="B20">
            <v>37226</v>
          </cell>
          <cell r="C20" t="str">
            <v>200112</v>
          </cell>
          <cell r="D20">
            <v>53.81</v>
          </cell>
          <cell r="E20">
            <v>0</v>
          </cell>
          <cell r="F20">
            <v>5.82</v>
          </cell>
          <cell r="G20">
            <v>2.85</v>
          </cell>
          <cell r="FL20">
            <v>53.81</v>
          </cell>
          <cell r="FM20">
            <v>0</v>
          </cell>
          <cell r="FN20">
            <v>5.82</v>
          </cell>
          <cell r="FO20">
            <v>2.85</v>
          </cell>
          <cell r="FS20">
            <v>53.81</v>
          </cell>
          <cell r="FT20">
            <v>0</v>
          </cell>
          <cell r="FU20">
            <v>5.82</v>
          </cell>
          <cell r="FV20">
            <v>2.85</v>
          </cell>
          <cell r="FW20">
            <v>62.480000000000004</v>
          </cell>
          <cell r="FX20">
            <v>0</v>
          </cell>
          <cell r="FY20">
            <v>0</v>
          </cell>
          <cell r="FZ20">
            <v>0</v>
          </cell>
          <cell r="GF20">
            <v>0</v>
          </cell>
          <cell r="GL20">
            <v>0</v>
          </cell>
          <cell r="GR20">
            <v>0</v>
          </cell>
          <cell r="GX20">
            <v>0</v>
          </cell>
          <cell r="HD20">
            <v>0</v>
          </cell>
          <cell r="HF20">
            <v>20</v>
          </cell>
        </row>
        <row r="21">
          <cell r="A21">
            <v>21</v>
          </cell>
          <cell r="B21">
            <v>37257</v>
          </cell>
          <cell r="C21" t="str">
            <v>200201</v>
          </cell>
          <cell r="D21">
            <v>2936.19</v>
          </cell>
          <cell r="E21">
            <v>105.06</v>
          </cell>
          <cell r="F21">
            <v>221.46</v>
          </cell>
          <cell r="G21">
            <v>108.92</v>
          </cell>
          <cell r="H21">
            <v>202.79</v>
          </cell>
          <cell r="I21">
            <v>37.85</v>
          </cell>
          <cell r="J21">
            <v>31.83</v>
          </cell>
          <cell r="K21">
            <v>15.52</v>
          </cell>
          <cell r="L21">
            <v>42.14</v>
          </cell>
          <cell r="M21">
            <v>2.84</v>
          </cell>
          <cell r="N21">
            <v>16.39</v>
          </cell>
          <cell r="O21">
            <v>7.94</v>
          </cell>
          <cell r="P21">
            <v>54.05</v>
          </cell>
          <cell r="Q21">
            <v>0</v>
          </cell>
          <cell r="R21">
            <v>0.57999999999999996</v>
          </cell>
          <cell r="S21">
            <v>1.17</v>
          </cell>
          <cell r="X21">
            <v>50.18</v>
          </cell>
          <cell r="Y21">
            <v>0</v>
          </cell>
          <cell r="Z21">
            <v>0</v>
          </cell>
          <cell r="AA21">
            <v>0</v>
          </cell>
          <cell r="FL21">
            <v>3285.35</v>
          </cell>
          <cell r="FM21">
            <v>145.75</v>
          </cell>
          <cell r="FN21">
            <v>270.26</v>
          </cell>
          <cell r="FO21">
            <v>133.54999999999998</v>
          </cell>
          <cell r="FS21">
            <v>3339.16</v>
          </cell>
          <cell r="FT21">
            <v>145.75</v>
          </cell>
          <cell r="FU21">
            <v>276.08</v>
          </cell>
          <cell r="FV21">
            <v>136.39999999999998</v>
          </cell>
          <cell r="FW21">
            <v>3897.39</v>
          </cell>
          <cell r="FX21">
            <v>0</v>
          </cell>
          <cell r="FY21">
            <v>0</v>
          </cell>
          <cell r="FZ21">
            <v>0</v>
          </cell>
          <cell r="GF21">
            <v>0</v>
          </cell>
          <cell r="GL21">
            <v>0</v>
          </cell>
          <cell r="GR21">
            <v>0</v>
          </cell>
          <cell r="GX21">
            <v>0</v>
          </cell>
          <cell r="HD21">
            <v>0</v>
          </cell>
          <cell r="HF21">
            <v>21</v>
          </cell>
        </row>
        <row r="22">
          <cell r="A22">
            <v>22</v>
          </cell>
          <cell r="B22">
            <v>37288</v>
          </cell>
          <cell r="C22" t="str">
            <v>200202</v>
          </cell>
          <cell r="D22">
            <v>22743.3</v>
          </cell>
          <cell r="E22">
            <v>6159.48</v>
          </cell>
          <cell r="F22">
            <v>1420.76</v>
          </cell>
          <cell r="G22">
            <v>699.48</v>
          </cell>
          <cell r="H22">
            <v>2236.94</v>
          </cell>
          <cell r="I22">
            <v>536.89</v>
          </cell>
          <cell r="J22">
            <v>266.52</v>
          </cell>
          <cell r="K22">
            <v>130.53</v>
          </cell>
          <cell r="L22">
            <v>977.79</v>
          </cell>
          <cell r="M22">
            <v>210.99</v>
          </cell>
          <cell r="N22">
            <v>160.02000000000001</v>
          </cell>
          <cell r="O22">
            <v>77.95</v>
          </cell>
          <cell r="P22">
            <v>416.75</v>
          </cell>
          <cell r="Q22">
            <v>188.64</v>
          </cell>
          <cell r="R22">
            <v>42.53</v>
          </cell>
          <cell r="S22">
            <v>88.13</v>
          </cell>
          <cell r="T22">
            <v>85.03</v>
          </cell>
          <cell r="U22">
            <v>102.03</v>
          </cell>
          <cell r="V22">
            <v>39.51</v>
          </cell>
          <cell r="W22">
            <v>18.96</v>
          </cell>
          <cell r="X22">
            <v>110.97</v>
          </cell>
          <cell r="Y22">
            <v>15.6</v>
          </cell>
          <cell r="Z22">
            <v>18.04</v>
          </cell>
          <cell r="AA22">
            <v>5.15</v>
          </cell>
          <cell r="FL22">
            <v>26570.78</v>
          </cell>
          <cell r="FM22">
            <v>7213.63</v>
          </cell>
          <cell r="FN22">
            <v>1947.3799999999999</v>
          </cell>
          <cell r="FO22">
            <v>1020.2</v>
          </cell>
          <cell r="FS22">
            <v>29909.94</v>
          </cell>
          <cell r="FT22">
            <v>7359.38</v>
          </cell>
          <cell r="FU22">
            <v>2223.46</v>
          </cell>
          <cell r="FV22">
            <v>1156.5999999999999</v>
          </cell>
          <cell r="FW22">
            <v>40649.379999999997</v>
          </cell>
          <cell r="FX22">
            <v>0</v>
          </cell>
          <cell r="FY22">
            <v>0</v>
          </cell>
          <cell r="FZ22">
            <v>0</v>
          </cell>
          <cell r="GF22">
            <v>0</v>
          </cell>
          <cell r="GL22">
            <v>0</v>
          </cell>
          <cell r="GR22">
            <v>0</v>
          </cell>
          <cell r="GX22">
            <v>0</v>
          </cell>
          <cell r="HD22">
            <v>0</v>
          </cell>
          <cell r="HF22">
            <v>22</v>
          </cell>
        </row>
        <row r="23">
          <cell r="A23">
            <v>23</v>
          </cell>
          <cell r="B23">
            <v>37316</v>
          </cell>
          <cell r="C23" t="str">
            <v>200203</v>
          </cell>
          <cell r="D23">
            <v>88555.999999999927</v>
          </cell>
          <cell r="E23">
            <v>14847.05</v>
          </cell>
          <cell r="F23">
            <v>4053.52</v>
          </cell>
          <cell r="G23">
            <v>2004.68</v>
          </cell>
          <cell r="H23">
            <v>15349.91</v>
          </cell>
          <cell r="I23">
            <v>4430.1099999999997</v>
          </cell>
          <cell r="J23">
            <v>1376.72</v>
          </cell>
          <cell r="K23">
            <v>678.24</v>
          </cell>
          <cell r="L23">
            <v>2362.41</v>
          </cell>
          <cell r="M23">
            <v>459.49</v>
          </cell>
          <cell r="N23">
            <v>248.74</v>
          </cell>
          <cell r="O23">
            <v>114.33</v>
          </cell>
          <cell r="P23">
            <v>1907.1</v>
          </cell>
          <cell r="Q23">
            <v>584.17999999999995</v>
          </cell>
          <cell r="R23">
            <v>170.99</v>
          </cell>
          <cell r="S23">
            <v>351.85</v>
          </cell>
          <cell r="T23">
            <v>863.54</v>
          </cell>
          <cell r="U23">
            <v>160.29</v>
          </cell>
          <cell r="V23">
            <v>164.1</v>
          </cell>
          <cell r="W23">
            <v>79.38</v>
          </cell>
          <cell r="X23">
            <v>693.33</v>
          </cell>
          <cell r="Y23">
            <v>209.28</v>
          </cell>
          <cell r="Z23">
            <v>138.16</v>
          </cell>
          <cell r="AA23">
            <v>66.45</v>
          </cell>
          <cell r="FL23">
            <v>109732.28999999994</v>
          </cell>
          <cell r="FM23">
            <v>20690.400000000001</v>
          </cell>
          <cell r="FN23">
            <v>6152.23</v>
          </cell>
          <cell r="FO23">
            <v>3294.93</v>
          </cell>
          <cell r="FR23">
            <v>0</v>
          </cell>
          <cell r="FS23">
            <v>139642.22999999992</v>
          </cell>
          <cell r="FT23">
            <v>28049.780000000002</v>
          </cell>
          <cell r="FU23">
            <v>8375.6899999999987</v>
          </cell>
          <cell r="FV23">
            <v>4451.53</v>
          </cell>
          <cell r="FW23">
            <v>180519.22999999992</v>
          </cell>
          <cell r="FX23">
            <v>0</v>
          </cell>
          <cell r="FY23">
            <v>0</v>
          </cell>
          <cell r="FZ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L23">
            <v>0</v>
          </cell>
          <cell r="GR23">
            <v>0</v>
          </cell>
          <cell r="GX23">
            <v>0</v>
          </cell>
          <cell r="HD23">
            <v>0</v>
          </cell>
          <cell r="HF23">
            <v>23</v>
          </cell>
        </row>
        <row r="24">
          <cell r="A24">
            <v>24</v>
          </cell>
          <cell r="B24">
            <v>37347</v>
          </cell>
          <cell r="C24" t="str">
            <v>200204</v>
          </cell>
          <cell r="D24">
            <v>424455.99000000121</v>
          </cell>
          <cell r="E24">
            <v>80056.260000000126</v>
          </cell>
          <cell r="F24">
            <v>13552.11</v>
          </cell>
          <cell r="G24">
            <v>6758.9900000000143</v>
          </cell>
          <cell r="H24">
            <v>53188.47</v>
          </cell>
          <cell r="I24">
            <v>13668.41</v>
          </cell>
          <cell r="J24">
            <v>3204.9400000000087</v>
          </cell>
          <cell r="K24">
            <v>1584.97</v>
          </cell>
          <cell r="L24">
            <v>13458.83</v>
          </cell>
          <cell r="M24">
            <v>3993.07</v>
          </cell>
          <cell r="N24">
            <v>1278.44</v>
          </cell>
          <cell r="O24">
            <v>624.61</v>
          </cell>
          <cell r="P24">
            <v>4379.3100000000004</v>
          </cell>
          <cell r="Q24">
            <v>1251.1400000000001</v>
          </cell>
          <cell r="R24">
            <v>262.18</v>
          </cell>
          <cell r="S24">
            <v>535.79</v>
          </cell>
          <cell r="T24">
            <v>1906.32</v>
          </cell>
          <cell r="U24">
            <v>327.18</v>
          </cell>
          <cell r="V24">
            <v>227.86</v>
          </cell>
          <cell r="W24">
            <v>110.8</v>
          </cell>
          <cell r="X24">
            <v>1657.62</v>
          </cell>
          <cell r="Y24">
            <v>531.08000000000004</v>
          </cell>
          <cell r="Z24">
            <v>340.38</v>
          </cell>
          <cell r="AA24">
            <v>159.94999999999999</v>
          </cell>
          <cell r="FL24">
            <v>499046.54000000126</v>
          </cell>
          <cell r="FM24">
            <v>99827.14000000013</v>
          </cell>
          <cell r="FN24">
            <v>18865.910000000011</v>
          </cell>
          <cell r="FO24">
            <v>9775.1100000000151</v>
          </cell>
          <cell r="FR24">
            <v>0</v>
          </cell>
          <cell r="FS24">
            <v>638688.77000000118</v>
          </cell>
          <cell r="FT24">
            <v>127876.92000000013</v>
          </cell>
          <cell r="FU24">
            <v>27241.600000000009</v>
          </cell>
          <cell r="FV24">
            <v>14226.640000000014</v>
          </cell>
          <cell r="FW24">
            <v>808033.93000000133</v>
          </cell>
          <cell r="FX24">
            <v>0</v>
          </cell>
          <cell r="FY24">
            <v>0</v>
          </cell>
          <cell r="FZ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L24">
            <v>0</v>
          </cell>
          <cell r="GR24">
            <v>0</v>
          </cell>
          <cell r="GX24">
            <v>0</v>
          </cell>
          <cell r="HD24">
            <v>0</v>
          </cell>
          <cell r="HF24">
            <v>24</v>
          </cell>
        </row>
        <row r="25">
          <cell r="A25">
            <v>25</v>
          </cell>
          <cell r="B25">
            <v>37377</v>
          </cell>
          <cell r="C25" t="str">
            <v>200205</v>
          </cell>
          <cell r="D25">
            <v>1387884.34</v>
          </cell>
          <cell r="E25">
            <v>334187.77</v>
          </cell>
          <cell r="F25">
            <v>11357.42</v>
          </cell>
          <cell r="G25">
            <v>5698.5499999999911</v>
          </cell>
          <cell r="H25">
            <v>285841.57</v>
          </cell>
          <cell r="I25">
            <v>58004.639999999861</v>
          </cell>
          <cell r="J25">
            <v>9596.1900000000478</v>
          </cell>
          <cell r="K25">
            <v>4786.0100000000084</v>
          </cell>
          <cell r="L25">
            <v>51001.15</v>
          </cell>
          <cell r="M25">
            <v>10294.700000000001</v>
          </cell>
          <cell r="N25">
            <v>2934.64</v>
          </cell>
          <cell r="O25">
            <v>1453.16</v>
          </cell>
          <cell r="P25">
            <v>16843.73</v>
          </cell>
          <cell r="Q25">
            <v>3875.06</v>
          </cell>
          <cell r="R25">
            <v>728.12</v>
          </cell>
          <cell r="S25">
            <v>1477.51</v>
          </cell>
          <cell r="T25">
            <v>4293</v>
          </cell>
          <cell r="U25">
            <v>874.08</v>
          </cell>
          <cell r="V25">
            <v>542.09</v>
          </cell>
          <cell r="W25">
            <v>260.51</v>
          </cell>
          <cell r="X25">
            <v>3540.34</v>
          </cell>
          <cell r="Y25">
            <v>1059.58</v>
          </cell>
          <cell r="Z25">
            <v>439.64</v>
          </cell>
          <cell r="AA25">
            <v>213.59</v>
          </cell>
          <cell r="FL25">
            <v>1749404.1300000001</v>
          </cell>
          <cell r="FM25">
            <v>408295.8299999999</v>
          </cell>
          <cell r="FN25">
            <v>25598.100000000046</v>
          </cell>
          <cell r="FO25">
            <v>13889.33</v>
          </cell>
          <cell r="FP25">
            <v>1817414</v>
          </cell>
          <cell r="FQ25">
            <v>424836</v>
          </cell>
          <cell r="FR25">
            <v>2242250</v>
          </cell>
          <cell r="FS25">
            <v>2388092.9000000013</v>
          </cell>
          <cell r="FT25">
            <v>536172.75</v>
          </cell>
          <cell r="FU25">
            <v>52839.700000000055</v>
          </cell>
          <cell r="FV25">
            <v>28115.970000000016</v>
          </cell>
          <cell r="FW25">
            <v>3005221.3200000017</v>
          </cell>
          <cell r="FX25">
            <v>1817414</v>
          </cell>
          <cell r="FY25">
            <v>424836</v>
          </cell>
          <cell r="FZ25">
            <v>2242250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H25">
            <v>538745.2900000012</v>
          </cell>
          <cell r="GI25">
            <v>101167.85000000012</v>
          </cell>
          <cell r="GJ25">
            <v>19253.669999999998</v>
          </cell>
          <cell r="GK25">
            <v>9574.9200000000146</v>
          </cell>
          <cell r="GL25">
            <v>668741.73000000138</v>
          </cell>
          <cell r="GN25">
            <v>1387884.34</v>
          </cell>
          <cell r="GO25">
            <v>334187.77</v>
          </cell>
          <cell r="GP25">
            <v>11357.42</v>
          </cell>
          <cell r="GQ25">
            <v>5698.5499999999911</v>
          </cell>
          <cell r="GR25">
            <v>1739128.08</v>
          </cell>
          <cell r="GT25">
            <v>36174.959999999999</v>
          </cell>
          <cell r="GU25">
            <v>9535.4600000000009</v>
          </cell>
          <cell r="GV25">
            <v>0</v>
          </cell>
          <cell r="GW25">
            <v>0</v>
          </cell>
          <cell r="GX25">
            <v>45710.42</v>
          </cell>
          <cell r="GZ25">
            <v>266239.3</v>
          </cell>
          <cell r="HA25">
            <v>4226.66</v>
          </cell>
          <cell r="HB25">
            <v>0</v>
          </cell>
          <cell r="HC25">
            <v>0</v>
          </cell>
          <cell r="HD25">
            <v>270465.95999999996</v>
          </cell>
          <cell r="HF25">
            <v>25</v>
          </cell>
        </row>
        <row r="26">
          <cell r="A26">
            <v>26</v>
          </cell>
          <cell r="B26">
            <v>37408</v>
          </cell>
          <cell r="C26" t="str">
            <v>200206</v>
          </cell>
          <cell r="D26">
            <v>35914.81</v>
          </cell>
          <cell r="E26">
            <v>9528.7000000000007</v>
          </cell>
          <cell r="F26">
            <v>0</v>
          </cell>
          <cell r="G26">
            <v>0</v>
          </cell>
          <cell r="H26">
            <v>1266641.51</v>
          </cell>
          <cell r="I26">
            <v>302368.76999999885</v>
          </cell>
          <cell r="J26">
            <v>455.25</v>
          </cell>
          <cell r="K26">
            <v>228.09</v>
          </cell>
          <cell r="L26">
            <v>257355.67</v>
          </cell>
          <cell r="M26">
            <v>51761.18</v>
          </cell>
          <cell r="N26">
            <v>8424.49</v>
          </cell>
          <cell r="O26">
            <v>4200.95</v>
          </cell>
          <cell r="P26">
            <v>48774.7</v>
          </cell>
          <cell r="Q26">
            <v>9675.99</v>
          </cell>
          <cell r="R26">
            <v>1280.57</v>
          </cell>
          <cell r="S26">
            <v>2580.65</v>
          </cell>
          <cell r="T26">
            <v>13895.25</v>
          </cell>
          <cell r="U26">
            <v>3366.94</v>
          </cell>
          <cell r="V26">
            <v>1157.67</v>
          </cell>
          <cell r="W26">
            <v>570.82000000000005</v>
          </cell>
          <cell r="X26">
            <v>6591.68</v>
          </cell>
          <cell r="Y26">
            <v>1606.07</v>
          </cell>
          <cell r="Z26">
            <v>670.06</v>
          </cell>
          <cell r="AA26">
            <v>328.26</v>
          </cell>
          <cell r="FL26">
            <v>1629173.6199999999</v>
          </cell>
          <cell r="FM26">
            <v>378307.64999999886</v>
          </cell>
          <cell r="FN26">
            <v>11988.039999999999</v>
          </cell>
          <cell r="FO26">
            <v>7908.77</v>
          </cell>
          <cell r="FP26">
            <v>1707414</v>
          </cell>
          <cell r="FQ26">
            <v>398897</v>
          </cell>
          <cell r="FR26">
            <v>2106311</v>
          </cell>
          <cell r="FS26">
            <v>4017266.5200000014</v>
          </cell>
          <cell r="FT26">
            <v>914480.39999999886</v>
          </cell>
          <cell r="FU26">
            <v>64827.740000000056</v>
          </cell>
          <cell r="FV26">
            <v>36024.74000000002</v>
          </cell>
          <cell r="FW26">
            <v>5032599.4000000004</v>
          </cell>
          <cell r="FX26">
            <v>3524828</v>
          </cell>
          <cell r="FY26">
            <v>823733</v>
          </cell>
          <cell r="FZ26">
            <v>4348561</v>
          </cell>
          <cell r="GB26">
            <v>35914.81</v>
          </cell>
          <cell r="GC26">
            <v>9528.7000000000007</v>
          </cell>
          <cell r="GD26">
            <v>0</v>
          </cell>
          <cell r="GE26">
            <v>0</v>
          </cell>
          <cell r="GF26">
            <v>45443.509999999995</v>
          </cell>
          <cell r="GH26">
            <v>356819.68</v>
          </cell>
          <cell r="GI26">
            <v>76677.899999999863</v>
          </cell>
          <cell r="GJ26">
            <v>14476.200000000055</v>
          </cell>
          <cell r="GK26">
            <v>7195.2700000000086</v>
          </cell>
          <cell r="GL26">
            <v>455169.04999999993</v>
          </cell>
          <cell r="GN26">
            <v>1266641.51</v>
          </cell>
          <cell r="GO26">
            <v>302368.76999999885</v>
          </cell>
          <cell r="GP26">
            <v>455.25</v>
          </cell>
          <cell r="GQ26">
            <v>228.09</v>
          </cell>
          <cell r="GR26">
            <v>1569693.6199999989</v>
          </cell>
          <cell r="GT26">
            <v>21601.54</v>
          </cell>
          <cell r="GU26">
            <v>5824.24</v>
          </cell>
          <cell r="GV26">
            <v>0</v>
          </cell>
          <cell r="GW26">
            <v>0</v>
          </cell>
          <cell r="GX26">
            <v>27425.78</v>
          </cell>
          <cell r="GZ26">
            <v>138659.37</v>
          </cell>
          <cell r="HA26">
            <v>1658.9</v>
          </cell>
          <cell r="HB26">
            <v>0</v>
          </cell>
          <cell r="HC26">
            <v>0</v>
          </cell>
          <cell r="HD26">
            <v>140318.26999999999</v>
          </cell>
          <cell r="HF26">
            <v>26</v>
          </cell>
        </row>
        <row r="27">
          <cell r="A27">
            <v>27</v>
          </cell>
          <cell r="B27">
            <v>37438</v>
          </cell>
          <cell r="C27" t="str">
            <v>200207</v>
          </cell>
          <cell r="D27">
            <v>260.14999999999998</v>
          </cell>
          <cell r="E27">
            <v>6.76</v>
          </cell>
          <cell r="F27">
            <v>0</v>
          </cell>
          <cell r="G27">
            <v>0</v>
          </cell>
          <cell r="H27">
            <v>21340.43</v>
          </cell>
          <cell r="I27">
            <v>5802.53</v>
          </cell>
          <cell r="J27">
            <v>0</v>
          </cell>
          <cell r="K27">
            <v>0</v>
          </cell>
          <cell r="L27">
            <v>1048834.96</v>
          </cell>
          <cell r="M27">
            <v>244308.01</v>
          </cell>
          <cell r="N27">
            <v>1594.16</v>
          </cell>
          <cell r="O27">
            <v>799.08</v>
          </cell>
          <cell r="P27">
            <v>188220.97</v>
          </cell>
          <cell r="Q27">
            <v>38973.769999999997</v>
          </cell>
          <cell r="R27">
            <v>2743.25</v>
          </cell>
          <cell r="S27">
            <v>5499.07</v>
          </cell>
          <cell r="T27">
            <v>32801.68</v>
          </cell>
          <cell r="U27">
            <v>7008.71</v>
          </cell>
          <cell r="V27">
            <v>1830.95</v>
          </cell>
          <cell r="W27">
            <v>908.33</v>
          </cell>
          <cell r="X27">
            <v>13620.5</v>
          </cell>
          <cell r="Y27">
            <v>3097.59</v>
          </cell>
          <cell r="Z27">
            <v>1060.8800000000001</v>
          </cell>
          <cell r="AA27">
            <v>522.87</v>
          </cell>
          <cell r="FL27">
            <v>1305078.69</v>
          </cell>
          <cell r="FM27">
            <v>299197.37000000005</v>
          </cell>
          <cell r="FN27">
            <v>7229.24</v>
          </cell>
          <cell r="FO27">
            <v>7729.3499999999995</v>
          </cell>
          <cell r="FP27">
            <v>1391561</v>
          </cell>
          <cell r="FQ27">
            <v>322679</v>
          </cell>
          <cell r="FR27">
            <v>1714240</v>
          </cell>
          <cell r="FS27">
            <v>5322345.2100000009</v>
          </cell>
          <cell r="FT27">
            <v>1213677.7699999989</v>
          </cell>
          <cell r="FU27">
            <v>72056.980000000054</v>
          </cell>
          <cell r="FV27">
            <v>43754.090000000018</v>
          </cell>
          <cell r="FW27">
            <v>6651834.0499999998</v>
          </cell>
          <cell r="FX27">
            <v>4916389</v>
          </cell>
          <cell r="FY27">
            <v>1146412</v>
          </cell>
          <cell r="FZ27">
            <v>6062801</v>
          </cell>
          <cell r="GB27">
            <v>21600.58</v>
          </cell>
          <cell r="GC27">
            <v>5809.29</v>
          </cell>
          <cell r="GD27">
            <v>0</v>
          </cell>
          <cell r="GE27">
            <v>0</v>
          </cell>
          <cell r="GF27">
            <v>27409.870000000003</v>
          </cell>
          <cell r="GH27">
            <v>325197.99</v>
          </cell>
          <cell r="GI27">
            <v>66722.27</v>
          </cell>
          <cell r="GJ27">
            <v>13062.72</v>
          </cell>
          <cell r="GK27">
            <v>6478.9400000000005</v>
          </cell>
          <cell r="GL27">
            <v>411461.92</v>
          </cell>
          <cell r="GN27">
            <v>1048834.96</v>
          </cell>
          <cell r="GO27">
            <v>244308.01</v>
          </cell>
          <cell r="GP27">
            <v>1594.16</v>
          </cell>
          <cell r="GQ27">
            <v>799.08</v>
          </cell>
          <cell r="GR27">
            <v>1295536.21</v>
          </cell>
          <cell r="GT27">
            <v>18635.349999999999</v>
          </cell>
          <cell r="GU27">
            <v>5982.1799999999994</v>
          </cell>
          <cell r="GV27">
            <v>0</v>
          </cell>
          <cell r="GW27">
            <v>0</v>
          </cell>
          <cell r="GX27">
            <v>24617.53</v>
          </cell>
          <cell r="GZ27">
            <v>43790.239999999998</v>
          </cell>
          <cell r="HA27">
            <v>669.79</v>
          </cell>
          <cell r="HB27">
            <v>0</v>
          </cell>
          <cell r="HC27">
            <v>0</v>
          </cell>
          <cell r="HD27">
            <v>44460.03</v>
          </cell>
          <cell r="HF27">
            <v>27</v>
          </cell>
        </row>
        <row r="28">
          <cell r="A28">
            <v>28</v>
          </cell>
          <cell r="B28">
            <v>37469</v>
          </cell>
          <cell r="C28" t="str">
            <v>200208</v>
          </cell>
          <cell r="H28">
            <v>261.11</v>
          </cell>
          <cell r="I28">
            <v>21.71</v>
          </cell>
          <cell r="J28">
            <v>0</v>
          </cell>
          <cell r="K28">
            <v>0</v>
          </cell>
          <cell r="L28">
            <v>18365.919999999998</v>
          </cell>
          <cell r="M28">
            <v>5965.98</v>
          </cell>
          <cell r="N28">
            <v>0</v>
          </cell>
          <cell r="O28">
            <v>0</v>
          </cell>
          <cell r="P28">
            <v>891944.33</v>
          </cell>
          <cell r="Q28">
            <v>235056.51</v>
          </cell>
          <cell r="R28">
            <v>242.77</v>
          </cell>
          <cell r="S28">
            <v>484.43</v>
          </cell>
          <cell r="T28">
            <v>148872</v>
          </cell>
          <cell r="U28">
            <v>35359.870000000003</v>
          </cell>
          <cell r="V28">
            <v>4049.16</v>
          </cell>
          <cell r="W28">
            <v>2019.01</v>
          </cell>
          <cell r="X28">
            <v>32601.86</v>
          </cell>
          <cell r="Y28">
            <v>7239.2</v>
          </cell>
          <cell r="Z28">
            <v>1588.63</v>
          </cell>
          <cell r="AA28">
            <v>784.47</v>
          </cell>
          <cell r="FL28">
            <v>1092045.22</v>
          </cell>
          <cell r="FM28">
            <v>283643.27</v>
          </cell>
          <cell r="FN28">
            <v>5880.56</v>
          </cell>
          <cell r="FO28">
            <v>3287.91</v>
          </cell>
          <cell r="FP28">
            <v>1186032</v>
          </cell>
          <cell r="FQ28">
            <v>310447</v>
          </cell>
          <cell r="FR28">
            <v>1496479</v>
          </cell>
          <cell r="FS28">
            <v>6414390.4300000006</v>
          </cell>
          <cell r="FT28">
            <v>1497321.0399999989</v>
          </cell>
          <cell r="FU28">
            <v>77937.540000000052</v>
          </cell>
          <cell r="FV28">
            <v>47042.000000000015</v>
          </cell>
          <cell r="FW28">
            <v>8036691.0099999998</v>
          </cell>
          <cell r="FX28">
            <v>6102421</v>
          </cell>
          <cell r="FY28">
            <v>1456859</v>
          </cell>
          <cell r="FZ28">
            <v>7559280</v>
          </cell>
          <cell r="GB28">
            <v>18627.03</v>
          </cell>
          <cell r="GC28">
            <v>5987.69</v>
          </cell>
          <cell r="GD28">
            <v>0</v>
          </cell>
          <cell r="GE28">
            <v>0</v>
          </cell>
          <cell r="GF28">
            <v>24614.719999999998</v>
          </cell>
          <cell r="GH28">
            <v>260596.61</v>
          </cell>
          <cell r="GI28">
            <v>54548.78</v>
          </cell>
          <cell r="GJ28">
            <v>5228.22</v>
          </cell>
          <cell r="GK28">
            <v>10534.17</v>
          </cell>
          <cell r="GL28">
            <v>330907.77999999997</v>
          </cell>
          <cell r="GN28">
            <v>891944.33</v>
          </cell>
          <cell r="GO28">
            <v>235056.51</v>
          </cell>
          <cell r="GP28">
            <v>242.77</v>
          </cell>
          <cell r="GQ28">
            <v>484.43</v>
          </cell>
          <cell r="GR28">
            <v>1127728.0399999998</v>
          </cell>
          <cell r="GT28">
            <v>36099.49</v>
          </cell>
          <cell r="GU28">
            <v>9494.89</v>
          </cell>
          <cell r="GV28">
            <v>0</v>
          </cell>
          <cell r="GW28">
            <v>0</v>
          </cell>
          <cell r="GX28">
            <v>45594.38</v>
          </cell>
          <cell r="GZ28">
            <v>47754.26</v>
          </cell>
          <cell r="HA28">
            <v>781.6</v>
          </cell>
          <cell r="HB28">
            <v>0</v>
          </cell>
          <cell r="HC28">
            <v>0</v>
          </cell>
          <cell r="HD28">
            <v>48535.86</v>
          </cell>
          <cell r="HF28">
            <v>28</v>
          </cell>
        </row>
        <row r="29">
          <cell r="A29">
            <v>29</v>
          </cell>
          <cell r="B29">
            <v>37500</v>
          </cell>
          <cell r="C29" t="str">
            <v>200209</v>
          </cell>
          <cell r="L29">
            <v>269.43</v>
          </cell>
          <cell r="M29">
            <v>16.2</v>
          </cell>
          <cell r="N29">
            <v>0</v>
          </cell>
          <cell r="O29">
            <v>0</v>
          </cell>
          <cell r="P29">
            <v>36099.49</v>
          </cell>
          <cell r="Q29">
            <v>9494.89</v>
          </cell>
          <cell r="R29">
            <v>0</v>
          </cell>
          <cell r="S29">
            <v>0</v>
          </cell>
          <cell r="T29">
            <v>779442.33</v>
          </cell>
          <cell r="U29">
            <v>203112.92</v>
          </cell>
          <cell r="V29">
            <v>233.03</v>
          </cell>
          <cell r="W29">
            <v>116.73</v>
          </cell>
          <cell r="X29">
            <v>125576.36</v>
          </cell>
          <cell r="Y29">
            <v>29326.74</v>
          </cell>
          <cell r="Z29">
            <v>3267.37</v>
          </cell>
          <cell r="AA29">
            <v>1629.96</v>
          </cell>
          <cell r="FL29">
            <v>941387.61</v>
          </cell>
          <cell r="FM29">
            <v>241950.75</v>
          </cell>
          <cell r="FN29">
            <v>3500.4</v>
          </cell>
          <cell r="FO29">
            <v>1746.69</v>
          </cell>
          <cell r="FP29">
            <v>1055995</v>
          </cell>
          <cell r="FQ29">
            <v>273887</v>
          </cell>
          <cell r="FR29">
            <v>1329882</v>
          </cell>
          <cell r="FS29">
            <v>7355778.040000001</v>
          </cell>
          <cell r="FT29">
            <v>1739271.7899999989</v>
          </cell>
          <cell r="FU29">
            <v>81437.940000000046</v>
          </cell>
          <cell r="FV29">
            <v>48788.690000000017</v>
          </cell>
          <cell r="FW29">
            <v>9225276.459999999</v>
          </cell>
          <cell r="FX29">
            <v>7158416</v>
          </cell>
          <cell r="FY29">
            <v>1730746</v>
          </cell>
          <cell r="FZ29">
            <v>8889162</v>
          </cell>
          <cell r="GB29">
            <v>36368.92</v>
          </cell>
          <cell r="GC29">
            <v>9511.09</v>
          </cell>
          <cell r="GD29">
            <v>0</v>
          </cell>
          <cell r="GE29">
            <v>0</v>
          </cell>
          <cell r="GF29">
            <v>45880.009999999995</v>
          </cell>
          <cell r="GH29">
            <v>202716.82</v>
          </cell>
          <cell r="GI29">
            <v>47199.100000000006</v>
          </cell>
          <cell r="GJ29">
            <v>8011.34</v>
          </cell>
          <cell r="GK29">
            <v>3967.8100000000004</v>
          </cell>
          <cell r="GL29">
            <v>261895.07</v>
          </cell>
          <cell r="GN29">
            <v>779442.33</v>
          </cell>
          <cell r="GO29">
            <v>203112.92</v>
          </cell>
          <cell r="GP29">
            <v>233.03</v>
          </cell>
          <cell r="GQ29">
            <v>116.73</v>
          </cell>
          <cell r="GR29">
            <v>982905.01</v>
          </cell>
          <cell r="GT29">
            <v>28977.979999999996</v>
          </cell>
          <cell r="GU29">
            <v>7035.3899999999994</v>
          </cell>
          <cell r="GV29">
            <v>0</v>
          </cell>
          <cell r="GW29">
            <v>0</v>
          </cell>
          <cell r="GX29">
            <v>36013.369999999995</v>
          </cell>
          <cell r="GZ29">
            <v>62041.06</v>
          </cell>
          <cell r="HA29">
            <v>760.87</v>
          </cell>
          <cell r="HB29">
            <v>0</v>
          </cell>
          <cell r="HC29">
            <v>0</v>
          </cell>
          <cell r="HD29">
            <v>62801.93</v>
          </cell>
          <cell r="HF29">
            <v>29</v>
          </cell>
        </row>
        <row r="30">
          <cell r="A30">
            <v>30</v>
          </cell>
          <cell r="B30">
            <v>37530</v>
          </cell>
          <cell r="C30" t="str">
            <v>200210</v>
          </cell>
          <cell r="T30">
            <v>28779.42</v>
          </cell>
          <cell r="U30">
            <v>6899.04</v>
          </cell>
          <cell r="V30">
            <v>0</v>
          </cell>
          <cell r="W30">
            <v>0</v>
          </cell>
          <cell r="X30">
            <v>699227.36</v>
          </cell>
          <cell r="Y30">
            <v>173910.3</v>
          </cell>
          <cell r="Z30">
            <v>331.02</v>
          </cell>
          <cell r="AA30">
            <v>165.77</v>
          </cell>
          <cell r="FL30">
            <v>728006.78</v>
          </cell>
          <cell r="FM30">
            <v>180809.34</v>
          </cell>
          <cell r="FN30">
            <v>331.02</v>
          </cell>
          <cell r="FO30">
            <v>165.77</v>
          </cell>
          <cell r="FP30">
            <v>940369</v>
          </cell>
          <cell r="FQ30">
            <v>234080</v>
          </cell>
          <cell r="FR30">
            <v>1174449</v>
          </cell>
          <cell r="FS30">
            <v>8083784.8200000012</v>
          </cell>
          <cell r="FT30">
            <v>1920081.129999999</v>
          </cell>
          <cell r="FU30">
            <v>81768.96000000005</v>
          </cell>
          <cell r="FV30">
            <v>48954.460000000014</v>
          </cell>
          <cell r="FW30">
            <v>10134589.370000001</v>
          </cell>
          <cell r="FX30">
            <v>8098785</v>
          </cell>
          <cell r="FY30">
            <v>1964826</v>
          </cell>
          <cell r="FZ30">
            <v>10063611</v>
          </cell>
          <cell r="GB30">
            <v>28779.42</v>
          </cell>
          <cell r="GC30">
            <v>6899.04</v>
          </cell>
          <cell r="GD30">
            <v>0</v>
          </cell>
          <cell r="GE30">
            <v>0</v>
          </cell>
          <cell r="GF30">
            <v>35678.46</v>
          </cell>
          <cell r="GH30">
            <v>184442.84</v>
          </cell>
          <cell r="GI30">
            <v>43085.14</v>
          </cell>
          <cell r="GJ30">
            <v>7523.16</v>
          </cell>
          <cell r="GK30">
            <v>3710.7</v>
          </cell>
          <cell r="GL30">
            <v>238761.84</v>
          </cell>
          <cell r="GN30">
            <v>699227.36</v>
          </cell>
          <cell r="GO30">
            <v>173910.3</v>
          </cell>
          <cell r="GP30">
            <v>331.02</v>
          </cell>
          <cell r="GQ30">
            <v>165.77</v>
          </cell>
          <cell r="GR30">
            <v>873634.45</v>
          </cell>
          <cell r="GT30">
            <v>39604.75</v>
          </cell>
          <cell r="GU30">
            <v>10536.8</v>
          </cell>
          <cell r="GV30">
            <v>0</v>
          </cell>
          <cell r="GW30">
            <v>0</v>
          </cell>
          <cell r="GX30">
            <v>50141.55</v>
          </cell>
          <cell r="GZ30">
            <v>62041.06</v>
          </cell>
          <cell r="HA30">
            <v>760.87</v>
          </cell>
          <cell r="HB30">
            <v>0</v>
          </cell>
          <cell r="HC30">
            <v>0</v>
          </cell>
          <cell r="HD30">
            <v>62801.93</v>
          </cell>
          <cell r="HF30">
            <v>30</v>
          </cell>
        </row>
        <row r="31">
          <cell r="A31">
            <v>31</v>
          </cell>
          <cell r="B31">
            <v>37561</v>
          </cell>
          <cell r="C31" t="str">
            <v>200211</v>
          </cell>
          <cell r="T31">
            <v>121.1</v>
          </cell>
          <cell r="U31">
            <v>70.91</v>
          </cell>
          <cell r="V31">
            <v>0</v>
          </cell>
          <cell r="W31">
            <v>0</v>
          </cell>
          <cell r="X31">
            <v>39604.75</v>
          </cell>
          <cell r="Y31">
            <v>10536.8</v>
          </cell>
          <cell r="Z31">
            <v>0</v>
          </cell>
          <cell r="AA31">
            <v>0</v>
          </cell>
          <cell r="FL31">
            <v>39725.85</v>
          </cell>
          <cell r="FM31">
            <v>10607.71</v>
          </cell>
          <cell r="FN31">
            <v>0</v>
          </cell>
          <cell r="FO31">
            <v>0</v>
          </cell>
          <cell r="FP31">
            <v>809585</v>
          </cell>
          <cell r="FQ31">
            <v>222532</v>
          </cell>
          <cell r="FR31">
            <v>1032117</v>
          </cell>
          <cell r="FS31">
            <v>8123510.6700000009</v>
          </cell>
          <cell r="FT31">
            <v>1930688.8399999989</v>
          </cell>
          <cell r="FU31">
            <v>81768.96000000005</v>
          </cell>
          <cell r="FV31">
            <v>48954.460000000014</v>
          </cell>
          <cell r="FW31">
            <v>10184922.930000002</v>
          </cell>
          <cell r="FX31">
            <v>8908370</v>
          </cell>
          <cell r="FY31">
            <v>2187358</v>
          </cell>
          <cell r="FZ31">
            <v>11095728</v>
          </cell>
          <cell r="GB31">
            <v>39725.85</v>
          </cell>
          <cell r="GC31">
            <v>10607.71</v>
          </cell>
          <cell r="GD31">
            <v>0</v>
          </cell>
          <cell r="GE31">
            <v>0</v>
          </cell>
          <cell r="GF31">
            <v>50333.56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Z31">
            <v>62041.06</v>
          </cell>
          <cell r="HA31">
            <v>760.87</v>
          </cell>
          <cell r="HB31">
            <v>0</v>
          </cell>
          <cell r="HC31">
            <v>0</v>
          </cell>
          <cell r="HD31">
            <v>62801.93</v>
          </cell>
          <cell r="HF31">
            <v>31</v>
          </cell>
        </row>
        <row r="32">
          <cell r="A32">
            <v>32</v>
          </cell>
          <cell r="B32">
            <v>37591</v>
          </cell>
          <cell r="C32" t="str">
            <v>200212</v>
          </cell>
          <cell r="T32">
            <v>77.459999999999994</v>
          </cell>
          <cell r="U32">
            <v>65.44</v>
          </cell>
          <cell r="V32">
            <v>0</v>
          </cell>
          <cell r="W32">
            <v>0</v>
          </cell>
          <cell r="FL32">
            <v>77.459999999999994</v>
          </cell>
          <cell r="FM32">
            <v>65.44</v>
          </cell>
          <cell r="FN32">
            <v>0</v>
          </cell>
          <cell r="FO32">
            <v>0</v>
          </cell>
          <cell r="FP32">
            <v>741279</v>
          </cell>
          <cell r="FQ32">
            <v>192779</v>
          </cell>
          <cell r="FR32">
            <v>934058</v>
          </cell>
          <cell r="FS32">
            <v>8123588.1300000008</v>
          </cell>
          <cell r="FT32">
            <v>1930754.2799999989</v>
          </cell>
          <cell r="FU32">
            <v>81768.96000000005</v>
          </cell>
          <cell r="FV32">
            <v>48954.460000000014</v>
          </cell>
          <cell r="FW32">
            <v>10185065.830000002</v>
          </cell>
          <cell r="FX32">
            <v>9649649</v>
          </cell>
          <cell r="FY32">
            <v>2380137</v>
          </cell>
          <cell r="FZ32">
            <v>12029786</v>
          </cell>
          <cell r="GB32">
            <v>77.459999999999994</v>
          </cell>
          <cell r="GC32">
            <v>65.44</v>
          </cell>
          <cell r="GD32">
            <v>0</v>
          </cell>
          <cell r="GE32">
            <v>0</v>
          </cell>
          <cell r="GF32">
            <v>142.89999999999998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Z32">
            <v>62041.06</v>
          </cell>
          <cell r="HA32">
            <v>760.87</v>
          </cell>
          <cell r="HB32">
            <v>0</v>
          </cell>
          <cell r="HC32">
            <v>0</v>
          </cell>
          <cell r="HD32">
            <v>62801.93</v>
          </cell>
          <cell r="HF32">
            <v>32</v>
          </cell>
        </row>
        <row r="33">
          <cell r="A33">
            <v>33</v>
          </cell>
          <cell r="B33">
            <v>37622</v>
          </cell>
          <cell r="C33" t="str">
            <v>200301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661807</v>
          </cell>
          <cell r="FQ33">
            <v>176335</v>
          </cell>
          <cell r="FR33">
            <v>838142</v>
          </cell>
          <cell r="FS33">
            <v>8123588.1300000008</v>
          </cell>
          <cell r="FT33">
            <v>1930754.2799999989</v>
          </cell>
          <cell r="FU33">
            <v>81768.96000000005</v>
          </cell>
          <cell r="FV33">
            <v>48954.460000000014</v>
          </cell>
          <cell r="FW33">
            <v>10185065.830000002</v>
          </cell>
          <cell r="FX33">
            <v>10311456</v>
          </cell>
          <cell r="FY33">
            <v>2556472</v>
          </cell>
          <cell r="FZ33">
            <v>12867928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F33">
            <v>33</v>
          </cell>
        </row>
        <row r="34">
          <cell r="A34">
            <v>34</v>
          </cell>
          <cell r="B34">
            <v>37653</v>
          </cell>
          <cell r="C34" t="str">
            <v>200302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606211</v>
          </cell>
          <cell r="FQ34">
            <v>166357</v>
          </cell>
          <cell r="FR34">
            <v>772568</v>
          </cell>
          <cell r="FS34">
            <v>8123588.1300000008</v>
          </cell>
          <cell r="FT34">
            <v>1930754.2799999989</v>
          </cell>
          <cell r="FU34">
            <v>81768.96000000005</v>
          </cell>
          <cell r="FV34">
            <v>48954.460000000014</v>
          </cell>
          <cell r="FW34">
            <v>10185065.830000002</v>
          </cell>
          <cell r="FX34">
            <v>10917667</v>
          </cell>
          <cell r="FY34">
            <v>2722829</v>
          </cell>
          <cell r="FZ34">
            <v>13640496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F34">
            <v>34</v>
          </cell>
        </row>
        <row r="35">
          <cell r="A35">
            <v>35</v>
          </cell>
          <cell r="B35">
            <v>37681</v>
          </cell>
          <cell r="C35" t="str">
            <v>200303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562981</v>
          </cell>
          <cell r="FQ35">
            <v>130563</v>
          </cell>
          <cell r="FR35">
            <v>693544</v>
          </cell>
          <cell r="FS35">
            <v>8123588.1300000008</v>
          </cell>
          <cell r="FT35">
            <v>1930754.2799999989</v>
          </cell>
          <cell r="FU35">
            <v>81768.96000000005</v>
          </cell>
          <cell r="FV35">
            <v>48954.460000000014</v>
          </cell>
          <cell r="FW35">
            <v>10185065.830000002</v>
          </cell>
          <cell r="FX35">
            <v>11480648</v>
          </cell>
          <cell r="FY35">
            <v>2853392</v>
          </cell>
          <cell r="FZ35">
            <v>14334040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F35">
            <v>35</v>
          </cell>
        </row>
        <row r="36">
          <cell r="A36">
            <v>36</v>
          </cell>
          <cell r="B36">
            <v>37712</v>
          </cell>
          <cell r="C36" t="str">
            <v>200304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512002</v>
          </cell>
          <cell r="FQ36">
            <v>124624</v>
          </cell>
          <cell r="FR36">
            <v>636626</v>
          </cell>
          <cell r="FS36">
            <v>8123588.1300000008</v>
          </cell>
          <cell r="FT36">
            <v>1930754.2799999989</v>
          </cell>
          <cell r="FU36">
            <v>81768.96000000005</v>
          </cell>
          <cell r="FV36">
            <v>48954.460000000014</v>
          </cell>
          <cell r="FW36">
            <v>10185065.830000002</v>
          </cell>
          <cell r="FX36">
            <v>11992650</v>
          </cell>
          <cell r="FY36">
            <v>2978016</v>
          </cell>
          <cell r="FZ36">
            <v>14970666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F36">
            <v>36</v>
          </cell>
        </row>
        <row r="37">
          <cell r="A37">
            <v>37</v>
          </cell>
          <cell r="B37">
            <v>37742</v>
          </cell>
          <cell r="C37" t="str">
            <v>200305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470189</v>
          </cell>
          <cell r="FQ37">
            <v>113755</v>
          </cell>
          <cell r="FR37">
            <v>583944</v>
          </cell>
          <cell r="FS37">
            <v>8123588.1300000008</v>
          </cell>
          <cell r="FT37">
            <v>1930754.2799999989</v>
          </cell>
          <cell r="FU37">
            <v>81768.96000000005</v>
          </cell>
          <cell r="FV37">
            <v>48954.460000000014</v>
          </cell>
          <cell r="FW37">
            <v>10185065.830000002</v>
          </cell>
          <cell r="FX37">
            <v>12462839</v>
          </cell>
          <cell r="FY37">
            <v>3091771</v>
          </cell>
          <cell r="FZ37">
            <v>15554610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F37">
            <v>37</v>
          </cell>
        </row>
        <row r="38">
          <cell r="A38">
            <v>38</v>
          </cell>
          <cell r="B38">
            <v>37773</v>
          </cell>
          <cell r="C38" t="str">
            <v>200306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416826</v>
          </cell>
          <cell r="FQ38">
            <v>102722</v>
          </cell>
          <cell r="FR38">
            <v>519548</v>
          </cell>
          <cell r="FS38">
            <v>8123588.1300000008</v>
          </cell>
          <cell r="FT38">
            <v>1930754.2799999989</v>
          </cell>
          <cell r="FU38">
            <v>81768.96000000005</v>
          </cell>
          <cell r="FV38">
            <v>48954.460000000014</v>
          </cell>
          <cell r="FW38">
            <v>10185065.830000002</v>
          </cell>
          <cell r="FX38">
            <v>12879665</v>
          </cell>
          <cell r="FY38">
            <v>3194493</v>
          </cell>
          <cell r="FZ38">
            <v>16074158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F38">
            <v>38</v>
          </cell>
        </row>
        <row r="39">
          <cell r="A39">
            <v>39</v>
          </cell>
          <cell r="B39">
            <v>37803</v>
          </cell>
          <cell r="C39" t="str">
            <v>200307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397257</v>
          </cell>
          <cell r="FQ39">
            <v>87530</v>
          </cell>
          <cell r="FR39">
            <v>484787</v>
          </cell>
          <cell r="FS39">
            <v>8123588.1300000008</v>
          </cell>
          <cell r="FT39">
            <v>1930754.2799999989</v>
          </cell>
          <cell r="FU39">
            <v>81768.96000000005</v>
          </cell>
          <cell r="FV39">
            <v>48954.460000000014</v>
          </cell>
          <cell r="FW39">
            <v>10185065.830000002</v>
          </cell>
          <cell r="FX39">
            <v>13276922</v>
          </cell>
          <cell r="FY39">
            <v>3282023</v>
          </cell>
          <cell r="FZ39">
            <v>16558945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F39">
            <v>39</v>
          </cell>
        </row>
        <row r="40">
          <cell r="A40">
            <v>40</v>
          </cell>
          <cell r="B40">
            <v>37834</v>
          </cell>
          <cell r="C40" t="str">
            <v>200308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369622</v>
          </cell>
          <cell r="FQ40">
            <v>82119</v>
          </cell>
          <cell r="FR40">
            <v>451741</v>
          </cell>
          <cell r="FS40">
            <v>8123588.1300000008</v>
          </cell>
          <cell r="FT40">
            <v>1930754.2799999989</v>
          </cell>
          <cell r="FU40">
            <v>81768.96000000005</v>
          </cell>
          <cell r="FV40">
            <v>48954.460000000014</v>
          </cell>
          <cell r="FW40">
            <v>10185065.830000002</v>
          </cell>
          <cell r="FX40">
            <v>13646544</v>
          </cell>
          <cell r="FY40">
            <v>3364142</v>
          </cell>
          <cell r="FZ40">
            <v>17010686</v>
          </cell>
          <cell r="GF40">
            <v>0</v>
          </cell>
          <cell r="GL40">
            <v>0</v>
          </cell>
          <cell r="GR40">
            <v>0</v>
          </cell>
          <cell r="GX40">
            <v>0</v>
          </cell>
          <cell r="HD40">
            <v>0</v>
          </cell>
          <cell r="HF40">
            <v>40</v>
          </cell>
        </row>
        <row r="41">
          <cell r="A41">
            <v>41</v>
          </cell>
          <cell r="B41">
            <v>37865</v>
          </cell>
          <cell r="C41" t="str">
            <v>200309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367140</v>
          </cell>
          <cell r="FQ41">
            <v>70276</v>
          </cell>
          <cell r="FR41">
            <v>437416</v>
          </cell>
          <cell r="FS41">
            <v>8123588.1300000008</v>
          </cell>
          <cell r="FT41">
            <v>1930754.2799999989</v>
          </cell>
          <cell r="FU41">
            <v>81768.96000000005</v>
          </cell>
          <cell r="FV41">
            <v>48954.460000000014</v>
          </cell>
          <cell r="FW41">
            <v>10185065.830000002</v>
          </cell>
          <cell r="FX41">
            <v>14013684</v>
          </cell>
          <cell r="FY41">
            <v>3434418</v>
          </cell>
          <cell r="FZ41">
            <v>17448102</v>
          </cell>
          <cell r="GF41">
            <v>0</v>
          </cell>
          <cell r="GL41">
            <v>0</v>
          </cell>
          <cell r="GR41">
            <v>0</v>
          </cell>
          <cell r="GX41">
            <v>0</v>
          </cell>
          <cell r="HD41">
            <v>0</v>
          </cell>
          <cell r="HF41">
            <v>41</v>
          </cell>
        </row>
        <row r="42">
          <cell r="A42">
            <v>42</v>
          </cell>
          <cell r="B42">
            <v>37895</v>
          </cell>
          <cell r="C42" t="str">
            <v>200310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336924</v>
          </cell>
          <cell r="FQ42">
            <v>59438</v>
          </cell>
          <cell r="FR42">
            <v>396362</v>
          </cell>
          <cell r="FS42">
            <v>8123588.1300000008</v>
          </cell>
          <cell r="FT42">
            <v>1930754.2799999989</v>
          </cell>
          <cell r="FU42">
            <v>81768.96000000005</v>
          </cell>
          <cell r="FV42">
            <v>48954.460000000014</v>
          </cell>
          <cell r="FW42">
            <v>10185065.830000002</v>
          </cell>
          <cell r="FX42">
            <v>14350608</v>
          </cell>
          <cell r="FY42">
            <v>3493856</v>
          </cell>
          <cell r="FZ42">
            <v>17844464</v>
          </cell>
          <cell r="GF42">
            <v>0</v>
          </cell>
          <cell r="GL42">
            <v>0</v>
          </cell>
          <cell r="GR42">
            <v>0</v>
          </cell>
          <cell r="GX42">
            <v>0</v>
          </cell>
          <cell r="HD42">
            <v>0</v>
          </cell>
          <cell r="HF42">
            <v>42</v>
          </cell>
        </row>
        <row r="43">
          <cell r="A43">
            <v>43</v>
          </cell>
          <cell r="B43">
            <v>37926</v>
          </cell>
          <cell r="C43" t="str">
            <v>200311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289271</v>
          </cell>
          <cell r="FQ43">
            <v>53350</v>
          </cell>
          <cell r="FR43">
            <v>342621</v>
          </cell>
          <cell r="FS43">
            <v>8123588.1300000008</v>
          </cell>
          <cell r="FT43">
            <v>1930754.2799999989</v>
          </cell>
          <cell r="FU43">
            <v>81768.96000000005</v>
          </cell>
          <cell r="FV43">
            <v>48954.460000000014</v>
          </cell>
          <cell r="FW43">
            <v>10185065.830000002</v>
          </cell>
          <cell r="FX43">
            <v>14639879</v>
          </cell>
          <cell r="FY43">
            <v>3547206</v>
          </cell>
          <cell r="FZ43">
            <v>18187085</v>
          </cell>
          <cell r="GF43">
            <v>0</v>
          </cell>
          <cell r="GL43">
            <v>0</v>
          </cell>
          <cell r="GR43">
            <v>0</v>
          </cell>
          <cell r="GX43">
            <v>0</v>
          </cell>
          <cell r="HD43">
            <v>0</v>
          </cell>
          <cell r="HF43">
            <v>43</v>
          </cell>
        </row>
        <row r="44">
          <cell r="A44">
            <v>44</v>
          </cell>
          <cell r="B44">
            <v>37956</v>
          </cell>
          <cell r="C44" t="str">
            <v>200312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262647</v>
          </cell>
          <cell r="FQ44">
            <v>42010</v>
          </cell>
          <cell r="FR44">
            <v>304657</v>
          </cell>
          <cell r="FS44">
            <v>8123588.1300000008</v>
          </cell>
          <cell r="FT44">
            <v>1930754.2799999989</v>
          </cell>
          <cell r="FU44">
            <v>81768.96000000005</v>
          </cell>
          <cell r="FV44">
            <v>48954.460000000014</v>
          </cell>
          <cell r="FW44">
            <v>10185065.830000002</v>
          </cell>
          <cell r="FX44">
            <v>14902526</v>
          </cell>
          <cell r="FY44">
            <v>3589216</v>
          </cell>
          <cell r="FZ44">
            <v>18491742</v>
          </cell>
          <cell r="GF44">
            <v>0</v>
          </cell>
          <cell r="GL44">
            <v>0</v>
          </cell>
          <cell r="GR44">
            <v>0</v>
          </cell>
          <cell r="GX44">
            <v>0</v>
          </cell>
          <cell r="HD44">
            <v>0</v>
          </cell>
          <cell r="HF44">
            <v>44</v>
          </cell>
        </row>
        <row r="45">
          <cell r="A45">
            <v>45</v>
          </cell>
          <cell r="B45">
            <v>37987</v>
          </cell>
          <cell r="C45" t="str">
            <v>200401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241991</v>
          </cell>
          <cell r="FQ45">
            <v>38058</v>
          </cell>
          <cell r="FR45">
            <v>280049</v>
          </cell>
          <cell r="FS45">
            <v>8123588.1300000008</v>
          </cell>
          <cell r="FT45">
            <v>1930754.2799999989</v>
          </cell>
          <cell r="FU45">
            <v>81768.96000000005</v>
          </cell>
          <cell r="FV45">
            <v>48954.460000000014</v>
          </cell>
          <cell r="FW45">
            <v>10185065.830000002</v>
          </cell>
          <cell r="FX45">
            <v>15144517</v>
          </cell>
          <cell r="FY45">
            <v>3627274</v>
          </cell>
          <cell r="FZ45">
            <v>18771791</v>
          </cell>
          <cell r="GF45">
            <v>0</v>
          </cell>
          <cell r="GL45">
            <v>0</v>
          </cell>
          <cell r="GR45">
            <v>0</v>
          </cell>
          <cell r="GX45">
            <v>0</v>
          </cell>
          <cell r="HD45">
            <v>0</v>
          </cell>
          <cell r="HF45">
            <v>45</v>
          </cell>
        </row>
        <row r="46">
          <cell r="A46">
            <v>46</v>
          </cell>
          <cell r="B46">
            <v>38018</v>
          </cell>
          <cell r="C46" t="str">
            <v>200402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233519</v>
          </cell>
          <cell r="FQ46">
            <v>30514</v>
          </cell>
          <cell r="FR46">
            <v>264033</v>
          </cell>
          <cell r="FS46">
            <v>8123588.1300000008</v>
          </cell>
          <cell r="FT46">
            <v>1930754.2799999989</v>
          </cell>
          <cell r="FU46">
            <v>81768.96000000005</v>
          </cell>
          <cell r="FV46">
            <v>48954.460000000014</v>
          </cell>
          <cell r="FW46">
            <v>10185065.830000002</v>
          </cell>
          <cell r="FX46">
            <v>15378036</v>
          </cell>
          <cell r="FY46">
            <v>3657788</v>
          </cell>
          <cell r="FZ46">
            <v>19035824</v>
          </cell>
          <cell r="GF46">
            <v>0</v>
          </cell>
          <cell r="GL46">
            <v>0</v>
          </cell>
          <cell r="GR46">
            <v>0</v>
          </cell>
          <cell r="GX46">
            <v>0</v>
          </cell>
          <cell r="HD46">
            <v>0</v>
          </cell>
          <cell r="HF46">
            <v>46</v>
          </cell>
        </row>
        <row r="47">
          <cell r="A47">
            <v>47</v>
          </cell>
          <cell r="B47">
            <v>38047</v>
          </cell>
          <cell r="C47" t="str">
            <v>200403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239805</v>
          </cell>
          <cell r="FQ47">
            <v>22893</v>
          </cell>
          <cell r="FR47">
            <v>262698</v>
          </cell>
          <cell r="FS47">
            <v>8123588.1300000008</v>
          </cell>
          <cell r="FT47">
            <v>1930754.2799999989</v>
          </cell>
          <cell r="FU47">
            <v>81768.96000000005</v>
          </cell>
          <cell r="FV47">
            <v>48954.460000000014</v>
          </cell>
          <cell r="FW47">
            <v>10185065.830000002</v>
          </cell>
          <cell r="FX47">
            <v>15617841</v>
          </cell>
          <cell r="FY47">
            <v>3680681</v>
          </cell>
          <cell r="FZ47">
            <v>19298522</v>
          </cell>
          <cell r="GF47">
            <v>0</v>
          </cell>
          <cell r="GL47">
            <v>0</v>
          </cell>
          <cell r="GR47">
            <v>0</v>
          </cell>
          <cell r="GX47">
            <v>0</v>
          </cell>
          <cell r="HD47">
            <v>0</v>
          </cell>
          <cell r="HF47">
            <v>47</v>
          </cell>
        </row>
        <row r="48">
          <cell r="A48">
            <v>48</v>
          </cell>
          <cell r="B48">
            <v>38078</v>
          </cell>
          <cell r="C48" t="str">
            <v>200404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214042</v>
          </cell>
          <cell r="FQ48">
            <v>18539</v>
          </cell>
          <cell r="FR48">
            <v>232581</v>
          </cell>
          <cell r="FS48">
            <v>8123588.1300000008</v>
          </cell>
          <cell r="FT48">
            <v>1930754.2799999989</v>
          </cell>
          <cell r="FU48">
            <v>81768.96000000005</v>
          </cell>
          <cell r="FV48">
            <v>48954.460000000014</v>
          </cell>
          <cell r="FW48">
            <v>10185065.830000002</v>
          </cell>
          <cell r="FX48">
            <v>15831883</v>
          </cell>
          <cell r="FY48">
            <v>3699220</v>
          </cell>
          <cell r="FZ48">
            <v>19531103</v>
          </cell>
          <cell r="GF48">
            <v>0</v>
          </cell>
          <cell r="GL48">
            <v>0</v>
          </cell>
          <cell r="GR48">
            <v>0</v>
          </cell>
          <cell r="GX48">
            <v>0</v>
          </cell>
          <cell r="HD48">
            <v>0</v>
          </cell>
          <cell r="HF48">
            <v>48</v>
          </cell>
        </row>
        <row r="49">
          <cell r="A49">
            <v>49</v>
          </cell>
          <cell r="B49">
            <v>38108</v>
          </cell>
          <cell r="C49" t="str">
            <v>200405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156078</v>
          </cell>
          <cell r="FQ49">
            <v>12253</v>
          </cell>
          <cell r="FR49">
            <v>168331</v>
          </cell>
          <cell r="FS49">
            <v>8123588.1300000008</v>
          </cell>
          <cell r="FT49">
            <v>1930754.2799999989</v>
          </cell>
          <cell r="FU49">
            <v>81768.96000000005</v>
          </cell>
          <cell r="FV49">
            <v>48954.460000000014</v>
          </cell>
          <cell r="FW49">
            <v>10185065.830000002</v>
          </cell>
          <cell r="FX49">
            <v>15987961</v>
          </cell>
          <cell r="FY49">
            <v>3711473</v>
          </cell>
          <cell r="FZ49">
            <v>19699434</v>
          </cell>
          <cell r="GF49">
            <v>0</v>
          </cell>
          <cell r="GL49">
            <v>0</v>
          </cell>
          <cell r="GR49">
            <v>0</v>
          </cell>
          <cell r="GX49">
            <v>0</v>
          </cell>
          <cell r="HD49">
            <v>0</v>
          </cell>
          <cell r="HF49">
            <v>49</v>
          </cell>
        </row>
        <row r="50">
          <cell r="A50">
            <v>50</v>
          </cell>
          <cell r="B50">
            <v>38139</v>
          </cell>
          <cell r="C50" t="str">
            <v>200406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89618</v>
          </cell>
          <cell r="FQ50">
            <v>7989</v>
          </cell>
          <cell r="FR50">
            <v>97607</v>
          </cell>
          <cell r="FS50">
            <v>8123588.1300000008</v>
          </cell>
          <cell r="FT50">
            <v>1930754.2799999989</v>
          </cell>
          <cell r="FU50">
            <v>81768.96000000005</v>
          </cell>
          <cell r="FV50">
            <v>48954.460000000014</v>
          </cell>
          <cell r="FW50">
            <v>10185065.830000002</v>
          </cell>
          <cell r="FX50">
            <v>16077579</v>
          </cell>
          <cell r="FY50">
            <v>3719462</v>
          </cell>
          <cell r="FZ50">
            <v>19797041</v>
          </cell>
          <cell r="GF50">
            <v>0</v>
          </cell>
          <cell r="GL50">
            <v>0</v>
          </cell>
          <cell r="GR50">
            <v>0</v>
          </cell>
          <cell r="GX50">
            <v>0</v>
          </cell>
          <cell r="HD50">
            <v>0</v>
          </cell>
          <cell r="HF50">
            <v>50</v>
          </cell>
        </row>
        <row r="51">
          <cell r="A51">
            <v>51</v>
          </cell>
          <cell r="B51">
            <v>38169</v>
          </cell>
          <cell r="C51" t="str">
            <v>200407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66855</v>
          </cell>
          <cell r="FQ51">
            <v>5838</v>
          </cell>
          <cell r="FR51">
            <v>72693</v>
          </cell>
          <cell r="FS51">
            <v>8123588.1300000008</v>
          </cell>
          <cell r="FT51">
            <v>1930754.2799999989</v>
          </cell>
          <cell r="FU51">
            <v>81768.96000000005</v>
          </cell>
          <cell r="FV51">
            <v>48954.460000000014</v>
          </cell>
          <cell r="FW51">
            <v>10185065.830000002</v>
          </cell>
          <cell r="FX51">
            <v>12529694</v>
          </cell>
          <cell r="FY51">
            <v>3097609</v>
          </cell>
          <cell r="FZ51">
            <v>15627303</v>
          </cell>
          <cell r="GF51">
            <v>0</v>
          </cell>
          <cell r="GL51">
            <v>0</v>
          </cell>
          <cell r="GR51">
            <v>0</v>
          </cell>
          <cell r="GX51">
            <v>0</v>
          </cell>
          <cell r="HD51">
            <v>0</v>
          </cell>
          <cell r="HF51">
            <v>38</v>
          </cell>
        </row>
        <row r="52">
          <cell r="A52">
            <v>52</v>
          </cell>
          <cell r="B52">
            <v>38200</v>
          </cell>
          <cell r="C52" t="str">
            <v>200408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56224</v>
          </cell>
          <cell r="FQ52">
            <v>3990</v>
          </cell>
          <cell r="FR52">
            <v>60214</v>
          </cell>
          <cell r="FS52">
            <v>8123588.1300000008</v>
          </cell>
          <cell r="FT52">
            <v>1930754.2799999989</v>
          </cell>
          <cell r="FU52">
            <v>81768.96000000005</v>
          </cell>
          <cell r="FV52">
            <v>48954.460000000014</v>
          </cell>
          <cell r="FW52">
            <v>10185065.830000002</v>
          </cell>
          <cell r="FX52">
            <v>12935889</v>
          </cell>
          <cell r="FY52">
            <v>3198483</v>
          </cell>
          <cell r="FZ52">
            <v>16134372</v>
          </cell>
          <cell r="GF52">
            <v>0</v>
          </cell>
          <cell r="GL52">
            <v>0</v>
          </cell>
          <cell r="GR52">
            <v>0</v>
          </cell>
          <cell r="GX52">
            <v>0</v>
          </cell>
          <cell r="HD52">
            <v>0</v>
          </cell>
          <cell r="HF52">
            <v>39</v>
          </cell>
        </row>
        <row r="53">
          <cell r="A53">
            <v>53</v>
          </cell>
          <cell r="B53">
            <v>38231</v>
          </cell>
          <cell r="C53" t="str">
            <v>200409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45159</v>
          </cell>
          <cell r="FQ53">
            <v>2514</v>
          </cell>
          <cell r="FR53">
            <v>47673</v>
          </cell>
          <cell r="FS53">
            <v>8123588.1300000008</v>
          </cell>
          <cell r="FT53">
            <v>1930754.2799999989</v>
          </cell>
          <cell r="FU53">
            <v>81768.96000000005</v>
          </cell>
          <cell r="FV53">
            <v>48954.460000000014</v>
          </cell>
          <cell r="FW53">
            <v>10185065.830000002</v>
          </cell>
          <cell r="FX53">
            <v>13322081</v>
          </cell>
          <cell r="FY53">
            <v>3284537</v>
          </cell>
          <cell r="FZ53">
            <v>16606618</v>
          </cell>
          <cell r="GF53">
            <v>0</v>
          </cell>
          <cell r="GL53">
            <v>0</v>
          </cell>
          <cell r="GR53">
            <v>0</v>
          </cell>
          <cell r="GX53">
            <v>0</v>
          </cell>
          <cell r="HD53">
            <v>0</v>
          </cell>
          <cell r="HF53">
            <v>40</v>
          </cell>
        </row>
        <row r="54">
          <cell r="A54">
            <v>54</v>
          </cell>
          <cell r="B54">
            <v>38261</v>
          </cell>
          <cell r="C54" t="str">
            <v>200410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30868</v>
          </cell>
          <cell r="FQ54">
            <v>1322</v>
          </cell>
          <cell r="FR54">
            <v>32190</v>
          </cell>
          <cell r="FS54">
            <v>8123588.1300000008</v>
          </cell>
          <cell r="FT54">
            <v>1930754.2799999989</v>
          </cell>
          <cell r="FU54">
            <v>81768.96000000005</v>
          </cell>
          <cell r="FV54">
            <v>48954.460000000014</v>
          </cell>
          <cell r="FW54">
            <v>10185065.830000002</v>
          </cell>
          <cell r="FX54">
            <v>13677412</v>
          </cell>
          <cell r="FY54">
            <v>3365464</v>
          </cell>
          <cell r="FZ54">
            <v>17042876</v>
          </cell>
          <cell r="GF54">
            <v>0</v>
          </cell>
          <cell r="GL54">
            <v>0</v>
          </cell>
          <cell r="GR54">
            <v>0</v>
          </cell>
          <cell r="GX54">
            <v>0</v>
          </cell>
          <cell r="HD54">
            <v>0</v>
          </cell>
          <cell r="HF54">
            <v>41</v>
          </cell>
        </row>
        <row r="55">
          <cell r="A55">
            <v>55</v>
          </cell>
          <cell r="B55">
            <v>38292</v>
          </cell>
          <cell r="C55" t="str">
            <v>200411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16376</v>
          </cell>
          <cell r="FQ55">
            <v>487</v>
          </cell>
          <cell r="FR55">
            <v>16863</v>
          </cell>
          <cell r="FS55">
            <v>8123588.1300000008</v>
          </cell>
          <cell r="FT55">
            <v>1930754.2799999989</v>
          </cell>
          <cell r="FU55">
            <v>81768.96000000005</v>
          </cell>
          <cell r="FV55">
            <v>48954.460000000014</v>
          </cell>
          <cell r="FW55">
            <v>10185065.830000002</v>
          </cell>
          <cell r="FX55">
            <v>14030060</v>
          </cell>
          <cell r="FY55">
            <v>3434905</v>
          </cell>
          <cell r="FZ55">
            <v>17464965</v>
          </cell>
          <cell r="GF55">
            <v>0</v>
          </cell>
          <cell r="GL55">
            <v>0</v>
          </cell>
          <cell r="GR55">
            <v>0</v>
          </cell>
          <cell r="GX55">
            <v>0</v>
          </cell>
          <cell r="HD55">
            <v>0</v>
          </cell>
          <cell r="HF55">
            <v>42</v>
          </cell>
        </row>
        <row r="56">
          <cell r="A56">
            <v>56</v>
          </cell>
          <cell r="B56">
            <v>38322</v>
          </cell>
          <cell r="C56" t="str">
            <v>200412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1413</v>
          </cell>
          <cell r="FQ56">
            <v>63</v>
          </cell>
          <cell r="FR56">
            <v>1476</v>
          </cell>
          <cell r="FS56">
            <v>8123588.1300000008</v>
          </cell>
          <cell r="FT56">
            <v>1930754.2799999989</v>
          </cell>
          <cell r="FU56">
            <v>81768.96000000005</v>
          </cell>
          <cell r="FV56">
            <v>48954.460000000014</v>
          </cell>
          <cell r="FW56">
            <v>10185065.830000002</v>
          </cell>
          <cell r="FX56">
            <v>14352021</v>
          </cell>
          <cell r="FY56">
            <v>3493919</v>
          </cell>
          <cell r="FZ56">
            <v>17845940</v>
          </cell>
          <cell r="GF56">
            <v>0</v>
          </cell>
          <cell r="GL56">
            <v>0</v>
          </cell>
          <cell r="GR56">
            <v>0</v>
          </cell>
          <cell r="GX56">
            <v>0</v>
          </cell>
          <cell r="HD56">
            <v>0</v>
          </cell>
          <cell r="HF56">
            <v>43</v>
          </cell>
        </row>
        <row r="57">
          <cell r="A57">
            <v>57</v>
          </cell>
          <cell r="B57">
            <v>38353</v>
          </cell>
          <cell r="C57" t="str">
            <v>200501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265</v>
          </cell>
          <cell r="FQ57">
            <v>26</v>
          </cell>
          <cell r="FR57">
            <v>291</v>
          </cell>
          <cell r="FS57">
            <v>8123588.1300000008</v>
          </cell>
          <cell r="FT57">
            <v>1930754.2799999989</v>
          </cell>
          <cell r="FU57">
            <v>81768.96000000005</v>
          </cell>
          <cell r="FV57">
            <v>48954.460000000014</v>
          </cell>
          <cell r="FW57">
            <v>10185065.830000002</v>
          </cell>
          <cell r="FX57">
            <v>13277187</v>
          </cell>
          <cell r="FY57">
            <v>3282049</v>
          </cell>
          <cell r="FZ57">
            <v>16559236</v>
          </cell>
          <cell r="GF57">
            <v>0</v>
          </cell>
          <cell r="GL57">
            <v>0</v>
          </cell>
          <cell r="GR57">
            <v>0</v>
          </cell>
          <cell r="GX57">
            <v>0</v>
          </cell>
          <cell r="HD57">
            <v>0</v>
          </cell>
          <cell r="HF57">
            <v>40</v>
          </cell>
        </row>
        <row r="58">
          <cell r="A58">
            <v>58</v>
          </cell>
          <cell r="B58">
            <v>38384</v>
          </cell>
          <cell r="C58" t="str">
            <v>200502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272</v>
          </cell>
          <cell r="FQ58">
            <v>18</v>
          </cell>
          <cell r="FR58">
            <v>290</v>
          </cell>
          <cell r="FS58">
            <v>8123588.1300000008</v>
          </cell>
          <cell r="FT58">
            <v>1930754.2799999989</v>
          </cell>
          <cell r="FU58">
            <v>81768.96000000005</v>
          </cell>
          <cell r="FV58">
            <v>48954.460000000014</v>
          </cell>
          <cell r="FW58">
            <v>10185065.830000002</v>
          </cell>
          <cell r="FX58">
            <v>13646816</v>
          </cell>
          <cell r="FY58">
            <v>3364160</v>
          </cell>
          <cell r="FZ58">
            <v>17010976</v>
          </cell>
          <cell r="GF58">
            <v>0</v>
          </cell>
          <cell r="GL58">
            <v>0</v>
          </cell>
          <cell r="GR58">
            <v>0</v>
          </cell>
          <cell r="GX58">
            <v>0</v>
          </cell>
          <cell r="HD58">
            <v>0</v>
          </cell>
          <cell r="HF58">
            <v>41</v>
          </cell>
        </row>
        <row r="59">
          <cell r="A59">
            <v>59</v>
          </cell>
          <cell r="B59">
            <v>38412</v>
          </cell>
          <cell r="C59" t="str">
            <v>200503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285</v>
          </cell>
          <cell r="FQ59">
            <v>10</v>
          </cell>
          <cell r="FR59">
            <v>295</v>
          </cell>
          <cell r="FS59">
            <v>8123588.1300000008</v>
          </cell>
          <cell r="FT59">
            <v>1930754.2799999989</v>
          </cell>
          <cell r="FU59">
            <v>81768.96000000005</v>
          </cell>
          <cell r="FV59">
            <v>48954.460000000014</v>
          </cell>
          <cell r="FW59">
            <v>10185065.830000002</v>
          </cell>
          <cell r="FX59">
            <v>14013969</v>
          </cell>
          <cell r="FY59">
            <v>3434428</v>
          </cell>
          <cell r="FZ59">
            <v>17448397</v>
          </cell>
          <cell r="GF59">
            <v>0</v>
          </cell>
          <cell r="GL59">
            <v>0</v>
          </cell>
          <cell r="GR59">
            <v>0</v>
          </cell>
          <cell r="GX59">
            <v>0</v>
          </cell>
          <cell r="HD59">
            <v>0</v>
          </cell>
          <cell r="HF59">
            <v>42</v>
          </cell>
        </row>
        <row r="60">
          <cell r="A60">
            <v>60</v>
          </cell>
          <cell r="B60">
            <v>38443</v>
          </cell>
          <cell r="C60" t="str">
            <v>200504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144</v>
          </cell>
          <cell r="FQ60">
            <v>4</v>
          </cell>
          <cell r="FR60">
            <v>148</v>
          </cell>
          <cell r="FS60">
            <v>8123588.1300000008</v>
          </cell>
          <cell r="FT60">
            <v>1930754.2799999989</v>
          </cell>
          <cell r="FU60">
            <v>81768.96000000005</v>
          </cell>
          <cell r="FV60">
            <v>48954.460000000014</v>
          </cell>
          <cell r="FW60">
            <v>10185065.830000002</v>
          </cell>
          <cell r="FX60">
            <v>14350752</v>
          </cell>
          <cell r="FY60">
            <v>3493860</v>
          </cell>
          <cell r="FZ60">
            <v>17844612</v>
          </cell>
          <cell r="GF60">
            <v>0</v>
          </cell>
          <cell r="GL60">
            <v>0</v>
          </cell>
          <cell r="GR60">
            <v>0</v>
          </cell>
          <cell r="GX60">
            <v>0</v>
          </cell>
          <cell r="HD60">
            <v>0</v>
          </cell>
          <cell r="HF60">
            <v>43</v>
          </cell>
        </row>
        <row r="61">
          <cell r="A61">
            <v>61</v>
          </cell>
          <cell r="B61">
            <v>38473</v>
          </cell>
          <cell r="C61" t="str">
            <v>200505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S61">
            <v>8123588.1300000008</v>
          </cell>
          <cell r="FT61">
            <v>1930754.2799999989</v>
          </cell>
          <cell r="FU61">
            <v>81768.96000000005</v>
          </cell>
          <cell r="FV61">
            <v>48954.460000000014</v>
          </cell>
          <cell r="FW61">
            <v>10185065.830000002</v>
          </cell>
          <cell r="FX61">
            <v>14639879</v>
          </cell>
          <cell r="FY61">
            <v>3547206</v>
          </cell>
          <cell r="FZ61">
            <v>18187085</v>
          </cell>
          <cell r="GF61">
            <v>0</v>
          </cell>
          <cell r="GL61">
            <v>0</v>
          </cell>
          <cell r="GR61">
            <v>0</v>
          </cell>
          <cell r="GX61">
            <v>0</v>
          </cell>
          <cell r="HD61">
            <v>0</v>
          </cell>
          <cell r="HF61">
            <v>44</v>
          </cell>
        </row>
        <row r="62">
          <cell r="A62">
            <v>62</v>
          </cell>
          <cell r="B62">
            <v>38504</v>
          </cell>
          <cell r="C62" t="str">
            <v>200506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S62">
            <v>8123588.1300000008</v>
          </cell>
          <cell r="FT62">
            <v>1930754.2799999989</v>
          </cell>
          <cell r="FU62">
            <v>81768.96000000005</v>
          </cell>
          <cell r="FV62">
            <v>48954.460000000014</v>
          </cell>
          <cell r="FW62">
            <v>10185065.830000002</v>
          </cell>
          <cell r="FX62">
            <v>14902526</v>
          </cell>
          <cell r="FY62">
            <v>3589216</v>
          </cell>
          <cell r="FZ62">
            <v>18491742</v>
          </cell>
          <cell r="GF62">
            <v>0</v>
          </cell>
          <cell r="GL62">
            <v>0</v>
          </cell>
          <cell r="GR62">
            <v>0</v>
          </cell>
          <cell r="GX62">
            <v>0</v>
          </cell>
          <cell r="HD62">
            <v>0</v>
          </cell>
          <cell r="HF62">
            <v>45</v>
          </cell>
        </row>
        <row r="63">
          <cell r="A63">
            <v>63</v>
          </cell>
          <cell r="B63">
            <v>38534</v>
          </cell>
          <cell r="C63" t="str">
            <v>200507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S63">
            <v>8123588.1300000008</v>
          </cell>
          <cell r="FT63">
            <v>1930754.2799999989</v>
          </cell>
          <cell r="FU63">
            <v>81768.96000000005</v>
          </cell>
          <cell r="FV63">
            <v>48954.460000000014</v>
          </cell>
          <cell r="FW63">
            <v>10185065.830000002</v>
          </cell>
          <cell r="FX63">
            <v>15144517</v>
          </cell>
          <cell r="FY63">
            <v>3627274</v>
          </cell>
          <cell r="FZ63">
            <v>18771791</v>
          </cell>
          <cell r="GF63">
            <v>0</v>
          </cell>
          <cell r="GL63">
            <v>0</v>
          </cell>
          <cell r="GR63">
            <v>0</v>
          </cell>
          <cell r="GX63">
            <v>0</v>
          </cell>
          <cell r="HD63">
            <v>0</v>
          </cell>
          <cell r="HF63">
            <v>46</v>
          </cell>
        </row>
        <row r="64">
          <cell r="A64">
            <v>64</v>
          </cell>
          <cell r="B64">
            <v>38565</v>
          </cell>
          <cell r="C64" t="str">
            <v>200508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S64">
            <v>8123588.1300000008</v>
          </cell>
          <cell r="FT64">
            <v>1930754.2799999989</v>
          </cell>
          <cell r="FU64">
            <v>81768.96000000005</v>
          </cell>
          <cell r="FV64">
            <v>48954.460000000014</v>
          </cell>
          <cell r="FW64">
            <v>10185065.830000002</v>
          </cell>
          <cell r="FX64">
            <v>15378036</v>
          </cell>
          <cell r="FY64">
            <v>3657788</v>
          </cell>
          <cell r="FZ64">
            <v>19035824</v>
          </cell>
          <cell r="GF64">
            <v>0</v>
          </cell>
          <cell r="GL64">
            <v>0</v>
          </cell>
          <cell r="GR64">
            <v>0</v>
          </cell>
          <cell r="GX64">
            <v>0</v>
          </cell>
          <cell r="HD64">
            <v>0</v>
          </cell>
          <cell r="HF64">
            <v>47</v>
          </cell>
        </row>
        <row r="65">
          <cell r="A65">
            <v>65</v>
          </cell>
          <cell r="B65">
            <v>38596</v>
          </cell>
          <cell r="C65" t="str">
            <v>200509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S65">
            <v>8123588.1300000008</v>
          </cell>
          <cell r="FT65">
            <v>1930754.2799999989</v>
          </cell>
          <cell r="FU65">
            <v>81768.96000000005</v>
          </cell>
          <cell r="FV65">
            <v>48954.460000000014</v>
          </cell>
          <cell r="FW65">
            <v>10185065.830000002</v>
          </cell>
          <cell r="FX65">
            <v>15617841</v>
          </cell>
          <cell r="FY65">
            <v>3680681</v>
          </cell>
          <cell r="FZ65">
            <v>19298522</v>
          </cell>
          <cell r="GF65">
            <v>0</v>
          </cell>
          <cell r="GL65">
            <v>0</v>
          </cell>
          <cell r="GR65">
            <v>0</v>
          </cell>
          <cell r="GX65">
            <v>0</v>
          </cell>
          <cell r="HD65">
            <v>0</v>
          </cell>
          <cell r="HF65">
            <v>48</v>
          </cell>
        </row>
        <row r="66">
          <cell r="A66">
            <v>66</v>
          </cell>
          <cell r="B66">
            <v>38626</v>
          </cell>
          <cell r="C66" t="str">
            <v>200510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S66">
            <v>8123588.1300000008</v>
          </cell>
          <cell r="FT66">
            <v>1930754.2799999989</v>
          </cell>
          <cell r="FU66">
            <v>81768.96000000005</v>
          </cell>
          <cell r="FV66">
            <v>48954.460000000014</v>
          </cell>
          <cell r="FW66">
            <v>10185065.830000002</v>
          </cell>
          <cell r="FX66">
            <v>15831883</v>
          </cell>
          <cell r="FY66">
            <v>3699220</v>
          </cell>
          <cell r="FZ66">
            <v>19531103</v>
          </cell>
          <cell r="GF66">
            <v>0</v>
          </cell>
          <cell r="GL66">
            <v>0</v>
          </cell>
          <cell r="GR66">
            <v>0</v>
          </cell>
          <cell r="GX66">
            <v>0</v>
          </cell>
          <cell r="HD66">
            <v>0</v>
          </cell>
          <cell r="HF66">
            <v>49</v>
          </cell>
        </row>
        <row r="67">
          <cell r="A67">
            <v>67</v>
          </cell>
          <cell r="B67">
            <v>38657</v>
          </cell>
          <cell r="C67" t="str">
            <v>200511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S67">
            <v>8123588.1300000008</v>
          </cell>
          <cell r="FT67">
            <v>1930754.2799999989</v>
          </cell>
          <cell r="FU67">
            <v>81768.96000000005</v>
          </cell>
          <cell r="FV67">
            <v>48954.460000000014</v>
          </cell>
          <cell r="FW67">
            <v>10185065.830000002</v>
          </cell>
          <cell r="FX67">
            <v>15987961</v>
          </cell>
          <cell r="FY67">
            <v>3711473</v>
          </cell>
          <cell r="FZ67">
            <v>19699434</v>
          </cell>
          <cell r="GF67">
            <v>0</v>
          </cell>
          <cell r="GL67">
            <v>0</v>
          </cell>
          <cell r="GR67">
            <v>0</v>
          </cell>
          <cell r="GX67">
            <v>0</v>
          </cell>
          <cell r="HD67">
            <v>0</v>
          </cell>
          <cell r="HF67">
            <v>50</v>
          </cell>
        </row>
        <row r="68">
          <cell r="A68">
            <v>68</v>
          </cell>
          <cell r="B68">
            <v>38687</v>
          </cell>
          <cell r="C68" t="str">
            <v>200512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S68">
            <v>8123588.1300000008</v>
          </cell>
          <cell r="FT68">
            <v>1930754.2799999989</v>
          </cell>
          <cell r="FU68">
            <v>81768.96000000005</v>
          </cell>
          <cell r="FV68">
            <v>48954.460000000014</v>
          </cell>
          <cell r="FW68">
            <v>10185065.830000002</v>
          </cell>
          <cell r="FX68">
            <v>16077579</v>
          </cell>
          <cell r="FY68">
            <v>3719462</v>
          </cell>
          <cell r="FZ68">
            <v>19797041</v>
          </cell>
          <cell r="GF68">
            <v>0</v>
          </cell>
          <cell r="GL68">
            <v>0</v>
          </cell>
          <cell r="GR68">
            <v>0</v>
          </cell>
          <cell r="GX68">
            <v>0</v>
          </cell>
          <cell r="HD68">
            <v>0</v>
          </cell>
          <cell r="HF68">
            <v>51</v>
          </cell>
        </row>
      </sheetData>
      <sheetData sheetId="11" refreshError="1"/>
      <sheetData sheetId="12">
        <row r="5">
          <cell r="A5">
            <v>1141818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Modelo Garbarino"/>
      <sheetName val="Modelo Garbarino V2"/>
      <sheetName val="FINAL Modelo Garbarino"/>
      <sheetName val="Modelo Liq Bco de Valores"/>
      <sheetName val="liq Ver DTT"/>
      <sheetName val="Armado Serie"/>
      <sheetName val="Ajustes Adjudicacion"/>
      <sheetName val="Armado Bonos"/>
      <sheetName val="Certificados A2"/>
      <sheetName val="Flujo Cobranzas"/>
      <sheetName val="CALCULO COMISION FIDUCIARIA"/>
      <sheetName val="Fondo x Riesgo Administracion"/>
      <sheetName val="Intereses Bridge"/>
      <sheetName val="TBC"/>
      <sheetName val="Badlar"/>
      <sheetName val="Diferencia de Intereses"/>
      <sheetName val="Sheet1"/>
      <sheetName val="Bono B y C Adjudicacion"/>
      <sheetName val="Mails certificados"/>
      <sheetName val="Curva cob"/>
      <sheetName val="Flujos  x tipo de orig"/>
      <sheetName val="fechas"/>
    </sheetNames>
    <sheetDataSet>
      <sheetData sheetId="0">
        <row r="5">
          <cell r="B5">
            <v>39644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Q13">
            <v>266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y 11 GL"/>
      <sheetName val="Jun 11 GL"/>
      <sheetName val="Jul 11 GL"/>
      <sheetName val="Ago 11 GL"/>
      <sheetName val="Sep 11 GL"/>
      <sheetName val="Oct 11 GL"/>
      <sheetName val="Nov 11 GL"/>
      <sheetName val="Dic 11 GL"/>
      <sheetName val="Ene 12 GL"/>
      <sheetName val="Feb 12 GL"/>
      <sheetName val="Mar 12 GL"/>
      <sheetName val="Abr 12 GL"/>
      <sheetName val="May 12 GL"/>
      <sheetName val="Jun 12 GL"/>
      <sheetName val="Jul 12 GL"/>
      <sheetName val="Ago 12 GL"/>
      <sheetName val="Sep 12 GL"/>
      <sheetName val="Sheet4"/>
      <sheetName val="Sheet3"/>
      <sheetName val="Sheet1"/>
      <sheetName val="Sheet2"/>
      <sheetName val="Sheet5"/>
      <sheetName val="Diferencias"/>
      <sheetName val="Oct 12 GL"/>
      <sheetName val="Nov 12 GL"/>
      <sheetName val="Dic 12 GL"/>
      <sheetName val="Ene 13 GL"/>
      <sheetName val="Feb 13 GL"/>
      <sheetName val="Mar 13 GL"/>
      <sheetName val="Abr 13 GL"/>
      <sheetName val="May 13 GL"/>
      <sheetName val="Jun 13 GL"/>
      <sheetName val="Jul 13 GL"/>
      <sheetName val="Ago 13 GL"/>
      <sheetName val="Sep 13 GL"/>
      <sheetName val="Oct 13 GL"/>
      <sheetName val="Nov 13 GL"/>
      <sheetName val="Dic 13 GL"/>
      <sheetName val="Ene 14 GL"/>
      <sheetName val="Feb 14 GL"/>
      <sheetName val="Mar 14 GL"/>
      <sheetName val="Abr 14 G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A7" t="str">
            <v>CLIENTE</v>
          </cell>
          <cell r="B7" t="str">
            <v>IMPORTE S/IVA</v>
          </cell>
        </row>
        <row r="8">
          <cell r="A8" t="str">
            <v>TARANTO SA</v>
          </cell>
          <cell r="B8">
            <v>-23559.66</v>
          </cell>
        </row>
        <row r="9">
          <cell r="A9" t="str">
            <v>NEXO SERVICIOS POSTALES SRL</v>
          </cell>
          <cell r="B9">
            <v>-1759.02</v>
          </cell>
        </row>
        <row r="10">
          <cell r="A10" t="str">
            <v>INNOVACION EN CONSTRUCCIONES MODULARES SA</v>
          </cell>
          <cell r="B10">
            <v>-1140</v>
          </cell>
        </row>
        <row r="11">
          <cell r="A11" t="str">
            <v>RESISTANCE WELDING SOLUTIONS SRL</v>
          </cell>
          <cell r="B11">
            <v>-20.37</v>
          </cell>
        </row>
        <row r="12">
          <cell r="A12" t="str">
            <v>SERVICIOS LOGISTICOS PONCE SA</v>
          </cell>
          <cell r="B12">
            <v>-15.92</v>
          </cell>
        </row>
        <row r="13">
          <cell r="A13" t="str">
            <v>CONCESIONARIA ZONA 5 SA</v>
          </cell>
          <cell r="B13">
            <v>7.2759576141834259E-12</v>
          </cell>
        </row>
        <row r="14">
          <cell r="A14" t="str">
            <v>VERAUTO LA PLATA SA</v>
          </cell>
          <cell r="B14">
            <v>0</v>
          </cell>
        </row>
        <row r="15">
          <cell r="A15" t="str">
            <v>MOLINO ARGENTINO S A I C A G E I</v>
          </cell>
          <cell r="B15">
            <v>52</v>
          </cell>
        </row>
        <row r="16">
          <cell r="A16" t="str">
            <v>CAPRILE GUILLERMO LUIS</v>
          </cell>
          <cell r="B16">
            <v>92.56</v>
          </cell>
        </row>
        <row r="17">
          <cell r="A17" t="str">
            <v>VILLANOVA DO BRASIL LOGISTICA LTD</v>
          </cell>
          <cell r="B17">
            <v>94.02</v>
          </cell>
        </row>
        <row r="18">
          <cell r="A18" t="str">
            <v>TECNOMSM S.A.</v>
          </cell>
          <cell r="B18">
            <v>99.17</v>
          </cell>
        </row>
        <row r="19">
          <cell r="A19" t="str">
            <v>LABELS PLAST SA</v>
          </cell>
          <cell r="B19">
            <v>255.62</v>
          </cell>
        </row>
        <row r="20">
          <cell r="A20" t="str">
            <v>DALBAN SA</v>
          </cell>
          <cell r="B20">
            <v>369.61</v>
          </cell>
        </row>
        <row r="21">
          <cell r="A21" t="str">
            <v>MUSEOS DEPORTIVOS SA</v>
          </cell>
          <cell r="B21">
            <v>377.48</v>
          </cell>
        </row>
        <row r="22">
          <cell r="A22" t="str">
            <v>ARTESI DOMINGO SALVADOR</v>
          </cell>
          <cell r="B22">
            <v>382.75</v>
          </cell>
        </row>
        <row r="23">
          <cell r="A23" t="str">
            <v>SPRING PLAST S.A.</v>
          </cell>
          <cell r="B23">
            <v>386.44</v>
          </cell>
        </row>
        <row r="24">
          <cell r="A24" t="str">
            <v>ODFJELL TERMINALS TAGSA SA</v>
          </cell>
          <cell r="B24">
            <v>553.15</v>
          </cell>
        </row>
        <row r="25">
          <cell r="A25" t="str">
            <v>SUDANO OSCAR JOSE</v>
          </cell>
          <cell r="B25">
            <v>635.14</v>
          </cell>
        </row>
        <row r="26">
          <cell r="A26" t="str">
            <v>SCHÜCO ARGENTINA SA</v>
          </cell>
          <cell r="B26">
            <v>700.32</v>
          </cell>
        </row>
        <row r="27">
          <cell r="A27" t="str">
            <v>FLEET SA</v>
          </cell>
          <cell r="B27">
            <v>766.35</v>
          </cell>
        </row>
        <row r="28">
          <cell r="A28" t="str">
            <v>FLYING PIG SA</v>
          </cell>
          <cell r="B28">
            <v>937.39</v>
          </cell>
        </row>
        <row r="29">
          <cell r="A29" t="str">
            <v>ROSARIO LOGISTICA SA</v>
          </cell>
          <cell r="B29">
            <v>974.19</v>
          </cell>
        </row>
        <row r="30">
          <cell r="A30" t="str">
            <v>EVERAL SA</v>
          </cell>
          <cell r="B30">
            <v>998.19</v>
          </cell>
        </row>
        <row r="31">
          <cell r="A31" t="str">
            <v>ANGEL Y FRANCISCO FONTANET SRL</v>
          </cell>
          <cell r="B31">
            <v>1044.81</v>
          </cell>
        </row>
        <row r="32">
          <cell r="A32" t="str">
            <v>ICONA SAN LUIS SA</v>
          </cell>
          <cell r="B32">
            <v>1106.78</v>
          </cell>
        </row>
        <row r="33">
          <cell r="A33" t="str">
            <v>RIO PARANA CARGAS SA</v>
          </cell>
          <cell r="B33">
            <v>1115.02</v>
          </cell>
        </row>
        <row r="34">
          <cell r="A34" t="str">
            <v>VERONICA SACIAFEI</v>
          </cell>
          <cell r="B34">
            <v>1133.28</v>
          </cell>
        </row>
        <row r="35">
          <cell r="A35" t="str">
            <v>DEL CARLO ANA</v>
          </cell>
          <cell r="B35">
            <v>1159.44</v>
          </cell>
        </row>
        <row r="36">
          <cell r="A36" t="str">
            <v>EXPRESO EL VASQUITO SA</v>
          </cell>
          <cell r="B36">
            <v>1200</v>
          </cell>
        </row>
        <row r="37">
          <cell r="A37" t="str">
            <v>FERROMIL SA</v>
          </cell>
          <cell r="B37">
            <v>1201.24</v>
          </cell>
        </row>
        <row r="38">
          <cell r="A38" t="str">
            <v>TRANSBELI SRL</v>
          </cell>
          <cell r="B38">
            <v>1380.72</v>
          </cell>
        </row>
        <row r="39">
          <cell r="A39" t="str">
            <v>SELCO ARGENTINA S.R.L.</v>
          </cell>
          <cell r="B39">
            <v>1394.13</v>
          </cell>
        </row>
        <row r="40">
          <cell r="A40" t="str">
            <v>PASTORA NEUQUEN SA</v>
          </cell>
          <cell r="B40">
            <v>1440.1</v>
          </cell>
        </row>
        <row r="41">
          <cell r="A41" t="str">
            <v>CORDOBA RECICLA SOCIEDAD DEL ESTADO</v>
          </cell>
          <cell r="B41">
            <v>1683.32</v>
          </cell>
        </row>
        <row r="42">
          <cell r="A42" t="str">
            <v>CEVASA SA</v>
          </cell>
          <cell r="B42">
            <v>1867.05</v>
          </cell>
        </row>
        <row r="43">
          <cell r="A43" t="str">
            <v>LEDESMA SOCIEDAD ANONIMA AGRICOLA INDUSTRIAL</v>
          </cell>
          <cell r="B43">
            <v>1910.37</v>
          </cell>
        </row>
        <row r="44">
          <cell r="A44" t="str">
            <v>FIDEICOMISO ADMINISTRACION DE OBRAS EDIFICIO PLAZA ITALIA</v>
          </cell>
          <cell r="B44">
            <v>2132.21</v>
          </cell>
        </row>
        <row r="45">
          <cell r="A45" t="str">
            <v>MECAN S.A.</v>
          </cell>
          <cell r="B45">
            <v>2196.73</v>
          </cell>
        </row>
        <row r="46">
          <cell r="A46" t="str">
            <v>RIO ALARA SA</v>
          </cell>
          <cell r="B46">
            <v>2504.71</v>
          </cell>
        </row>
        <row r="47">
          <cell r="A47" t="str">
            <v>M A INGENIERIA SUSTENTABLE SA</v>
          </cell>
          <cell r="B47">
            <v>2692.22</v>
          </cell>
        </row>
        <row r="48">
          <cell r="A48" t="str">
            <v>TECNOLOGIA ARGENTINA EN CINTAS SA TCSA</v>
          </cell>
          <cell r="B48">
            <v>2827.09</v>
          </cell>
        </row>
        <row r="49">
          <cell r="A49" t="str">
            <v>MAQUINAS Y SERVICIOS SA</v>
          </cell>
          <cell r="B49">
            <v>2863.54</v>
          </cell>
        </row>
        <row r="50">
          <cell r="A50" t="str">
            <v>CARLOS F. FILAS SA</v>
          </cell>
          <cell r="B50">
            <v>2919.42</v>
          </cell>
        </row>
        <row r="51">
          <cell r="A51" t="str">
            <v>TRANSPORTES MAGNONE SRL</v>
          </cell>
          <cell r="B51">
            <v>2932.8100000000004</v>
          </cell>
        </row>
        <row r="52">
          <cell r="A52" t="str">
            <v>MIGA MIGA SRL</v>
          </cell>
          <cell r="B52">
            <v>2934.73</v>
          </cell>
        </row>
        <row r="53">
          <cell r="A53" t="str">
            <v>LODISER S A.</v>
          </cell>
          <cell r="B53">
            <v>3005.6800000000003</v>
          </cell>
        </row>
        <row r="54">
          <cell r="A54" t="str">
            <v>BODEGAS CARO SA</v>
          </cell>
          <cell r="B54">
            <v>3241.24</v>
          </cell>
        </row>
        <row r="55">
          <cell r="A55" t="str">
            <v>LOGISTICA DEL COMAHUE SA</v>
          </cell>
          <cell r="B55">
            <v>3357.39</v>
          </cell>
        </row>
        <row r="56">
          <cell r="A56" t="str">
            <v>ROGUANT SRL</v>
          </cell>
          <cell r="B56">
            <v>3557.14</v>
          </cell>
        </row>
        <row r="57">
          <cell r="A57" t="str">
            <v>ACONQUIJA SRL</v>
          </cell>
          <cell r="B57">
            <v>3568.31</v>
          </cell>
        </row>
        <row r="58">
          <cell r="A58" t="str">
            <v>PROMAR SRL</v>
          </cell>
          <cell r="B58">
            <v>3664.78</v>
          </cell>
        </row>
        <row r="59">
          <cell r="A59" t="str">
            <v>PRODUCCIONES GARBO SA</v>
          </cell>
          <cell r="B59">
            <v>3754.02</v>
          </cell>
        </row>
        <row r="60">
          <cell r="A60" t="str">
            <v>LOS PARRALES SA</v>
          </cell>
          <cell r="B60">
            <v>3777.73</v>
          </cell>
        </row>
        <row r="61">
          <cell r="A61" t="str">
            <v>UNITEC BIO SA</v>
          </cell>
          <cell r="B61">
            <v>4648.29</v>
          </cell>
        </row>
        <row r="62">
          <cell r="A62" t="str">
            <v>METALES DEL PLATA S.A.</v>
          </cell>
          <cell r="B62">
            <v>4745.25</v>
          </cell>
        </row>
        <row r="63">
          <cell r="A63" t="str">
            <v>NEXSAT SA</v>
          </cell>
          <cell r="B63">
            <v>4790.04</v>
          </cell>
        </row>
        <row r="64">
          <cell r="A64" t="str">
            <v>RASIA ATILIO PEDRO</v>
          </cell>
          <cell r="B64">
            <v>4889.2000000000007</v>
          </cell>
        </row>
        <row r="65">
          <cell r="A65" t="str">
            <v>ORGANIZACION VERAZ SA COMERCIAL DE MANDATOS E INFORMES</v>
          </cell>
          <cell r="B65">
            <v>4978.5</v>
          </cell>
        </row>
        <row r="66">
          <cell r="A66" t="str">
            <v>MARACEITE SRL</v>
          </cell>
          <cell r="B66">
            <v>5174.75</v>
          </cell>
        </row>
        <row r="67">
          <cell r="A67" t="str">
            <v>JO&amp;ED SA</v>
          </cell>
          <cell r="B67">
            <v>5465.25</v>
          </cell>
        </row>
        <row r="68">
          <cell r="A68" t="str">
            <v>SUCESION DE GIOVANNINI OSCAR RAMON</v>
          </cell>
          <cell r="B68">
            <v>5599.6</v>
          </cell>
        </row>
        <row r="69">
          <cell r="A69" t="str">
            <v>MARENGHI ROBERTO PABLO</v>
          </cell>
          <cell r="B69">
            <v>5675.36</v>
          </cell>
        </row>
        <row r="70">
          <cell r="A70" t="str">
            <v>AVH SAN LUIS SRL</v>
          </cell>
          <cell r="B70">
            <v>5877.33</v>
          </cell>
        </row>
        <row r="71">
          <cell r="A71" t="str">
            <v>RADIO LLAMADA SACI</v>
          </cell>
          <cell r="B71">
            <v>6170.54</v>
          </cell>
        </row>
        <row r="72">
          <cell r="A72" t="str">
            <v>FINCA LA CELIA SA</v>
          </cell>
          <cell r="B72">
            <v>6186.63</v>
          </cell>
        </row>
        <row r="73">
          <cell r="A73" t="str">
            <v>EXPRESO LANCIONI SA</v>
          </cell>
          <cell r="B73">
            <v>6250.58</v>
          </cell>
        </row>
        <row r="74">
          <cell r="A74" t="str">
            <v>INDUSTRIAS QUIMICAS Y MINERAS TIMBO SA</v>
          </cell>
          <cell r="B74">
            <v>6313.44</v>
          </cell>
        </row>
        <row r="75">
          <cell r="A75" t="str">
            <v>MOREIRA HNOS.</v>
          </cell>
          <cell r="B75">
            <v>6522.4</v>
          </cell>
        </row>
        <row r="76">
          <cell r="A76" t="str">
            <v>ESTABLECIMIENTO ORLOC S.R.L.</v>
          </cell>
          <cell r="B76">
            <v>6800.19</v>
          </cell>
        </row>
        <row r="77">
          <cell r="A77" t="str">
            <v>MARTINEZ HNOS Y CIA SRL</v>
          </cell>
          <cell r="B77">
            <v>6911.8</v>
          </cell>
        </row>
        <row r="78">
          <cell r="A78" t="str">
            <v>AADI CAPIF ASOCIACION CIVIL RECAUDADORA</v>
          </cell>
          <cell r="B78">
            <v>7119.26</v>
          </cell>
        </row>
        <row r="79">
          <cell r="A79" t="str">
            <v>ARON RABE E HIJOS SA</v>
          </cell>
          <cell r="B79">
            <v>7151.51</v>
          </cell>
        </row>
        <row r="80">
          <cell r="A80" t="str">
            <v>CONGELARG SA</v>
          </cell>
          <cell r="B80">
            <v>7185.6900000000005</v>
          </cell>
        </row>
        <row r="81">
          <cell r="A81" t="str">
            <v>ALLTECH BIOTECNOLOGY SRL</v>
          </cell>
          <cell r="B81">
            <v>7257.2</v>
          </cell>
        </row>
        <row r="82">
          <cell r="A82" t="str">
            <v>ACEROS DARACT SA</v>
          </cell>
          <cell r="B82">
            <v>7320.8</v>
          </cell>
        </row>
        <row r="83">
          <cell r="A83" t="str">
            <v>ANDRISANI JOSE NICOLAS</v>
          </cell>
          <cell r="B83">
            <v>7387.1399999999994</v>
          </cell>
        </row>
        <row r="84">
          <cell r="A84" t="str">
            <v>BONAFIDE SAIC</v>
          </cell>
          <cell r="B84">
            <v>7400.76</v>
          </cell>
        </row>
        <row r="85">
          <cell r="A85" t="str">
            <v>ARCOS DORADOS ARGENTINA SA</v>
          </cell>
          <cell r="B85">
            <v>7462.35</v>
          </cell>
        </row>
        <row r="86">
          <cell r="A86" t="str">
            <v>SUAVESTAR SA</v>
          </cell>
          <cell r="B86">
            <v>7585.26</v>
          </cell>
        </row>
        <row r="87">
          <cell r="A87" t="str">
            <v>TRANSPORTE ZAR SA</v>
          </cell>
          <cell r="B87">
            <v>7718.86</v>
          </cell>
        </row>
        <row r="88">
          <cell r="A88" t="str">
            <v>TRUCK RENT SRL</v>
          </cell>
          <cell r="B88">
            <v>7750.83</v>
          </cell>
        </row>
        <row r="89">
          <cell r="A89" t="str">
            <v>TEVINOR SA</v>
          </cell>
          <cell r="B89">
            <v>7762.36</v>
          </cell>
        </row>
        <row r="90">
          <cell r="A90" t="str">
            <v>METALURGICA ROMA SA</v>
          </cell>
          <cell r="B90">
            <v>7777.7</v>
          </cell>
        </row>
        <row r="91">
          <cell r="A91" t="str">
            <v>SERIND SERVICIOS INDUSTRIAL SRL</v>
          </cell>
          <cell r="B91">
            <v>7794.7099999999991</v>
          </cell>
        </row>
        <row r="92">
          <cell r="A92" t="str">
            <v>INTERPROVINCIAL SRL</v>
          </cell>
          <cell r="B92">
            <v>7801.91</v>
          </cell>
        </row>
        <row r="93">
          <cell r="A93" t="str">
            <v>DAYPA INDUSTRIAL S.R.L.</v>
          </cell>
          <cell r="B93">
            <v>7997.73</v>
          </cell>
        </row>
        <row r="94">
          <cell r="A94" t="str">
            <v>LOGISTICA RANELAGH SA</v>
          </cell>
          <cell r="B94">
            <v>8133.83</v>
          </cell>
        </row>
        <row r="95">
          <cell r="A95" t="str">
            <v>FAST MAIL SRL</v>
          </cell>
          <cell r="B95">
            <v>8239.14</v>
          </cell>
        </row>
        <row r="96">
          <cell r="A96" t="str">
            <v>DIALOG SA</v>
          </cell>
          <cell r="B96">
            <v>8258.1200000000008</v>
          </cell>
        </row>
        <row r="97">
          <cell r="A97" t="str">
            <v>ADTRANS SA</v>
          </cell>
          <cell r="B97">
            <v>8274.75</v>
          </cell>
        </row>
        <row r="98">
          <cell r="A98" t="str">
            <v>BANCO COLUMBIA S.A.</v>
          </cell>
          <cell r="B98">
            <v>8389.7199999999993</v>
          </cell>
        </row>
        <row r="99">
          <cell r="A99" t="str">
            <v>EREZCANO SA</v>
          </cell>
          <cell r="B99">
            <v>8484.92</v>
          </cell>
        </row>
        <row r="100">
          <cell r="A100" t="str">
            <v>CINCO L SA</v>
          </cell>
          <cell r="B100">
            <v>8583.8700000000008</v>
          </cell>
        </row>
        <row r="101">
          <cell r="A101" t="str">
            <v>ORGANIZACION COURRIER ARGENTINA SA</v>
          </cell>
          <cell r="B101">
            <v>8631.86</v>
          </cell>
        </row>
        <row r="102">
          <cell r="A102" t="str">
            <v>INGENIO Y REFINERIA SAN MARTIN DEL TABACAL SRL</v>
          </cell>
          <cell r="B102">
            <v>8710.01</v>
          </cell>
        </row>
        <row r="103">
          <cell r="A103" t="str">
            <v>OESTE EMBOTELLADORA SA</v>
          </cell>
          <cell r="B103">
            <v>8902.7099999999991</v>
          </cell>
        </row>
        <row r="104">
          <cell r="A104" t="str">
            <v>SATYL DEPOSITO PILAR SA</v>
          </cell>
          <cell r="B104">
            <v>9076.9500000000007</v>
          </cell>
        </row>
        <row r="105">
          <cell r="A105" t="str">
            <v>MANUFACTURA ARTICULOS DE CAUCHO YACO SACIFI</v>
          </cell>
          <cell r="B105">
            <v>9307.81</v>
          </cell>
        </row>
        <row r="106">
          <cell r="A106" t="str">
            <v>PIRELLI NEUMATICOS SA</v>
          </cell>
          <cell r="B106">
            <v>9382.34</v>
          </cell>
        </row>
        <row r="107">
          <cell r="A107" t="str">
            <v>MEGATLON SRL</v>
          </cell>
          <cell r="B107">
            <v>9591.57</v>
          </cell>
        </row>
        <row r="108">
          <cell r="A108" t="str">
            <v>STARG SRL</v>
          </cell>
          <cell r="B108">
            <v>9833.32</v>
          </cell>
        </row>
        <row r="109">
          <cell r="A109" t="str">
            <v>TOATEX SA</v>
          </cell>
          <cell r="B109">
            <v>9958.99</v>
          </cell>
        </row>
        <row r="110">
          <cell r="A110" t="str">
            <v>BAVOSI SA</v>
          </cell>
          <cell r="B110">
            <v>10062.220000000001</v>
          </cell>
        </row>
        <row r="111">
          <cell r="A111" t="str">
            <v>ANDREANI LOGISTICA SA</v>
          </cell>
          <cell r="B111">
            <v>10114.24</v>
          </cell>
        </row>
        <row r="112">
          <cell r="A112" t="str">
            <v>INSTALACIONES INDUSTRIALES PELME SA</v>
          </cell>
          <cell r="B112">
            <v>10149.32</v>
          </cell>
        </row>
        <row r="113">
          <cell r="A113" t="str">
            <v>EXPRESO FEDERAL SA</v>
          </cell>
          <cell r="B113">
            <v>10212.450000000001</v>
          </cell>
        </row>
        <row r="114">
          <cell r="A114" t="str">
            <v>MORASCHI CENTER SA</v>
          </cell>
          <cell r="B114">
            <v>10231.09</v>
          </cell>
        </row>
        <row r="115">
          <cell r="A115" t="str">
            <v>DISTRIBUIDORA REGIONAL SRL</v>
          </cell>
          <cell r="B115">
            <v>10293.09</v>
          </cell>
        </row>
        <row r="116">
          <cell r="A116" t="str">
            <v>CATEYCO S A</v>
          </cell>
          <cell r="B116">
            <v>10451.42</v>
          </cell>
        </row>
        <row r="117">
          <cell r="A117" t="str">
            <v>C.M. PET SA</v>
          </cell>
          <cell r="B117">
            <v>10809.66</v>
          </cell>
        </row>
        <row r="118">
          <cell r="A118" t="str">
            <v>THERABEL PHARMA S.A.</v>
          </cell>
          <cell r="B118">
            <v>10868.78</v>
          </cell>
        </row>
        <row r="119">
          <cell r="A119" t="str">
            <v>ANGEL CABRERA S.A.</v>
          </cell>
          <cell r="B119">
            <v>11173.349999999999</v>
          </cell>
        </row>
        <row r="120">
          <cell r="A120" t="str">
            <v>PAVLOV JAVIER ALEJANDRO</v>
          </cell>
          <cell r="B120">
            <v>12091.57</v>
          </cell>
        </row>
        <row r="121">
          <cell r="A121" t="str">
            <v>CIA INDUSTRIAL CERVECERA SA</v>
          </cell>
          <cell r="B121">
            <v>12111.25</v>
          </cell>
        </row>
        <row r="122">
          <cell r="A122" t="str">
            <v>NALCO ARGENTINA SRL</v>
          </cell>
          <cell r="B122">
            <v>12151.49</v>
          </cell>
        </row>
        <row r="123">
          <cell r="A123" t="str">
            <v>TRANSPORTES DON CIANCA SA</v>
          </cell>
          <cell r="B123">
            <v>12327.07</v>
          </cell>
        </row>
        <row r="124">
          <cell r="A124" t="str">
            <v>PULQUI PACK SRL</v>
          </cell>
          <cell r="B124">
            <v>12498.14</v>
          </cell>
        </row>
        <row r="125">
          <cell r="A125" t="str">
            <v>MADOR S.A.</v>
          </cell>
          <cell r="B125">
            <v>12716.92</v>
          </cell>
        </row>
        <row r="126">
          <cell r="A126" t="str">
            <v>SUMMIT DE SUDAMERICA SRL</v>
          </cell>
          <cell r="B126">
            <v>12775.89</v>
          </cell>
        </row>
        <row r="127">
          <cell r="A127" t="str">
            <v>CLIBA ING.AMB. SA - TECSAN ING.AMB.SA UNION TRANS.EMPRESAS</v>
          </cell>
          <cell r="B127">
            <v>12776.650000000001</v>
          </cell>
        </row>
        <row r="128">
          <cell r="A128" t="str">
            <v>TEMPRA SA</v>
          </cell>
          <cell r="B128">
            <v>13472.66</v>
          </cell>
        </row>
        <row r="129">
          <cell r="A129" t="str">
            <v>ROGIRO ACEROS SA</v>
          </cell>
          <cell r="B129">
            <v>13983.15</v>
          </cell>
        </row>
        <row r="130">
          <cell r="A130" t="str">
            <v>EL PATAGONICO S.R.L.</v>
          </cell>
          <cell r="B130">
            <v>14955.8</v>
          </cell>
        </row>
        <row r="131">
          <cell r="A131" t="str">
            <v>CONSULADO DE ITALIA EN BAHIA BLANCA</v>
          </cell>
          <cell r="B131">
            <v>15474.09</v>
          </cell>
        </row>
        <row r="132">
          <cell r="A132" t="str">
            <v>SINJIN TEX SAN LUIS S.A.</v>
          </cell>
          <cell r="B132">
            <v>15580.119999999999</v>
          </cell>
        </row>
        <row r="133">
          <cell r="A133" t="str">
            <v>AUSTRALIS EMPRENDIMIENTOS TURISTICOS SRL.</v>
          </cell>
          <cell r="B133">
            <v>15592.47</v>
          </cell>
        </row>
        <row r="134">
          <cell r="A134" t="str">
            <v>ESPUMAS PILAR SRL</v>
          </cell>
          <cell r="B134">
            <v>15964.61</v>
          </cell>
        </row>
        <row r="135">
          <cell r="A135" t="str">
            <v>EPSON ARGENTINA S.R.L</v>
          </cell>
          <cell r="B135">
            <v>16202.6</v>
          </cell>
        </row>
        <row r="136">
          <cell r="A136" t="str">
            <v>ESTEBAN KALLAY Y CIA SA</v>
          </cell>
          <cell r="B136">
            <v>16257.73</v>
          </cell>
        </row>
        <row r="137">
          <cell r="A137" t="str">
            <v>REPSOL YPF GAS S.A.</v>
          </cell>
          <cell r="B137">
            <v>16287.759999999998</v>
          </cell>
        </row>
        <row r="138">
          <cell r="A138" t="str">
            <v>ENERGIZER ARGENTINA SA</v>
          </cell>
          <cell r="B138">
            <v>16681.669999999998</v>
          </cell>
        </row>
        <row r="139">
          <cell r="A139" t="str">
            <v>ALMAR S.A.</v>
          </cell>
          <cell r="B139">
            <v>16716.39</v>
          </cell>
        </row>
        <row r="140">
          <cell r="A140" t="str">
            <v>CACHAY S.A.</v>
          </cell>
          <cell r="B140">
            <v>16787.11</v>
          </cell>
        </row>
        <row r="141">
          <cell r="A141" t="str">
            <v>DEBIA DIEGO GERMAN</v>
          </cell>
          <cell r="B141">
            <v>17036.34</v>
          </cell>
        </row>
        <row r="142">
          <cell r="A142" t="str">
            <v>OSME LOGISTICA SA</v>
          </cell>
          <cell r="B142">
            <v>17585.05</v>
          </cell>
        </row>
        <row r="143">
          <cell r="A143" t="str">
            <v>GONZALEZ CARLOS RAUL</v>
          </cell>
          <cell r="B143">
            <v>17599.79</v>
          </cell>
        </row>
        <row r="144">
          <cell r="A144" t="str">
            <v>MAGNAMARA SRL</v>
          </cell>
          <cell r="B144">
            <v>17702.03</v>
          </cell>
        </row>
        <row r="145">
          <cell r="A145" t="str">
            <v>JOSE MINETTI Y CIA LTDA SACI</v>
          </cell>
          <cell r="B145">
            <v>17706.260000000002</v>
          </cell>
        </row>
        <row r="146">
          <cell r="A146" t="str">
            <v>OVIEDO RUBEN DARIO</v>
          </cell>
          <cell r="B146">
            <v>17784.560000000001</v>
          </cell>
        </row>
        <row r="147">
          <cell r="A147" t="str">
            <v>ESTABLECIMIENTO METALURGICO FORMEC SA</v>
          </cell>
          <cell r="B147">
            <v>17963.61</v>
          </cell>
        </row>
        <row r="148">
          <cell r="A148" t="str">
            <v>PRODUCTOS VENIER S.A.</v>
          </cell>
          <cell r="B148">
            <v>18255.12</v>
          </cell>
        </row>
        <row r="149">
          <cell r="A149" t="str">
            <v>AlIJOR SA</v>
          </cell>
          <cell r="B149">
            <v>18386.400000000001</v>
          </cell>
        </row>
        <row r="150">
          <cell r="A150" t="str">
            <v>CHEMINOVA AGRO DE ARGENTINA SA</v>
          </cell>
          <cell r="B150">
            <v>18704.400000000001</v>
          </cell>
        </row>
        <row r="151">
          <cell r="A151" t="str">
            <v>RODRIGUEZ JUAN MANUEL</v>
          </cell>
          <cell r="B151">
            <v>19096.310000000001</v>
          </cell>
        </row>
        <row r="152">
          <cell r="A152" t="str">
            <v>DISTRIBUIDORA DEL VALLE SA</v>
          </cell>
          <cell r="B152">
            <v>19170.580000000002</v>
          </cell>
        </row>
        <row r="153">
          <cell r="A153" t="str">
            <v>RADIO VICTORIA FUEGUINA SA</v>
          </cell>
          <cell r="B153">
            <v>19238.669999999998</v>
          </cell>
        </row>
        <row r="154">
          <cell r="A154" t="str">
            <v>ALLOCCO SA</v>
          </cell>
          <cell r="B154">
            <v>20735.16</v>
          </cell>
        </row>
        <row r="155">
          <cell r="A155" t="str">
            <v>MET AL BORN SRL</v>
          </cell>
          <cell r="B155">
            <v>20772.34</v>
          </cell>
        </row>
        <row r="156">
          <cell r="A156" t="str">
            <v>DAPACK SA</v>
          </cell>
          <cell r="B156">
            <v>21109.81</v>
          </cell>
        </row>
        <row r="157">
          <cell r="A157" t="str">
            <v>RODRIGUEZ CAMPOS Y ADLER S.R.L.</v>
          </cell>
          <cell r="B157">
            <v>21892.880000000001</v>
          </cell>
        </row>
        <row r="158">
          <cell r="A158" t="str">
            <v>BAFIR SA</v>
          </cell>
          <cell r="B158">
            <v>22202.71</v>
          </cell>
        </row>
        <row r="159">
          <cell r="A159" t="str">
            <v>COAMTRA SA</v>
          </cell>
          <cell r="B159">
            <v>22301.95</v>
          </cell>
        </row>
        <row r="160">
          <cell r="A160" t="str">
            <v>PRET SANTE SA</v>
          </cell>
          <cell r="B160">
            <v>22930.98</v>
          </cell>
        </row>
        <row r="161">
          <cell r="A161" t="str">
            <v>FAGAS SA</v>
          </cell>
          <cell r="B161">
            <v>23100.239999999998</v>
          </cell>
        </row>
        <row r="162">
          <cell r="A162" t="str">
            <v>SERMAT S.A.</v>
          </cell>
          <cell r="B162">
            <v>23312.84</v>
          </cell>
        </row>
        <row r="163">
          <cell r="A163" t="str">
            <v>FRIGORIFICO CALCHAQUI PRODUCTOS 7 SAICA</v>
          </cell>
          <cell r="B163">
            <v>24594.690000000002</v>
          </cell>
        </row>
        <row r="164">
          <cell r="A164" t="str">
            <v>FERNANDEZ RAFAEL ALEJANDRO</v>
          </cell>
          <cell r="B164">
            <v>24904.29</v>
          </cell>
        </row>
        <row r="165">
          <cell r="A165" t="str">
            <v>ENCOPRESS SA</v>
          </cell>
          <cell r="B165">
            <v>25540.36</v>
          </cell>
        </row>
        <row r="166">
          <cell r="A166" t="str">
            <v>PACKALL SA</v>
          </cell>
          <cell r="B166">
            <v>26269.019999999997</v>
          </cell>
        </row>
        <row r="167">
          <cell r="A167" t="str">
            <v>NCL SA</v>
          </cell>
          <cell r="B167">
            <v>27648.61</v>
          </cell>
        </row>
        <row r="168">
          <cell r="A168" t="str">
            <v>DRIMK S.A.</v>
          </cell>
          <cell r="B168">
            <v>28202.23</v>
          </cell>
        </row>
        <row r="169">
          <cell r="A169" t="str">
            <v>FERRARO ANGELICA</v>
          </cell>
          <cell r="B169">
            <v>28884.61</v>
          </cell>
        </row>
        <row r="170">
          <cell r="A170" t="str">
            <v>CLUB GIMNASIA Y ESGRIMA DE ROSARIO</v>
          </cell>
          <cell r="B170">
            <v>30461.190000000002</v>
          </cell>
        </row>
        <row r="171">
          <cell r="A171" t="str">
            <v>AEC SA</v>
          </cell>
          <cell r="B171">
            <v>30855.78</v>
          </cell>
        </row>
        <row r="172">
          <cell r="A172" t="str">
            <v>FALABELLA S.A.</v>
          </cell>
          <cell r="B172">
            <v>31745.57</v>
          </cell>
        </row>
        <row r="173">
          <cell r="A173" t="str">
            <v>CELUGAMA SA</v>
          </cell>
          <cell r="B173">
            <v>31801.75</v>
          </cell>
        </row>
        <row r="174">
          <cell r="A174" t="str">
            <v>AUTO NAUTICA SUR SRL</v>
          </cell>
          <cell r="B174">
            <v>31983.840000000004</v>
          </cell>
        </row>
        <row r="175">
          <cell r="A175" t="str">
            <v>COARDEL S.A.C.I.F.I.A.</v>
          </cell>
          <cell r="B175">
            <v>33022.729999999996</v>
          </cell>
        </row>
        <row r="176">
          <cell r="A176" t="str">
            <v>CHIMAGRO S.A.</v>
          </cell>
          <cell r="B176">
            <v>33085.26</v>
          </cell>
        </row>
        <row r="177">
          <cell r="A177" t="str">
            <v>GENERAL CEREALS S.A.</v>
          </cell>
          <cell r="B177">
            <v>33509.81</v>
          </cell>
        </row>
        <row r="178">
          <cell r="A178" t="str">
            <v>PRADEMA SA</v>
          </cell>
          <cell r="B178">
            <v>33960.06</v>
          </cell>
        </row>
        <row r="179">
          <cell r="A179" t="str">
            <v>ACEROS CUYANOS SA</v>
          </cell>
          <cell r="B179">
            <v>35291.68</v>
          </cell>
        </row>
        <row r="180">
          <cell r="A180" t="str">
            <v>MAXI DIESEL SA</v>
          </cell>
          <cell r="B180">
            <v>36221.5</v>
          </cell>
        </row>
        <row r="181">
          <cell r="A181" t="str">
            <v>DOMINGO MARTINEZ BARNES</v>
          </cell>
          <cell r="B181">
            <v>36362.33</v>
          </cell>
        </row>
        <row r="182">
          <cell r="A182" t="str">
            <v>EXPRESSBEER SA</v>
          </cell>
          <cell r="B182">
            <v>36472.539999999994</v>
          </cell>
        </row>
        <row r="183">
          <cell r="A183" t="str">
            <v>COTO CENTRO INT. DE COMERCIALIZACION S.A.</v>
          </cell>
          <cell r="B183">
            <v>36594.53</v>
          </cell>
        </row>
        <row r="184">
          <cell r="A184" t="str">
            <v>FRIOLATINA SA</v>
          </cell>
          <cell r="B184">
            <v>36742.82</v>
          </cell>
        </row>
        <row r="185">
          <cell r="A185" t="str">
            <v>BODEGA Y VIÑEDOS O. FOURNIER SA</v>
          </cell>
          <cell r="B185">
            <v>36850.720000000001</v>
          </cell>
        </row>
        <row r="186">
          <cell r="A186" t="str">
            <v>EL AUDITOR S A</v>
          </cell>
          <cell r="B186">
            <v>39180.07</v>
          </cell>
        </row>
        <row r="187">
          <cell r="A187" t="str">
            <v>FUNDACION EDUCATIVA SAN LAZARO</v>
          </cell>
          <cell r="B187">
            <v>39313.78</v>
          </cell>
        </row>
        <row r="188">
          <cell r="A188" t="str">
            <v>CHIARAVALLOTI HNOS. S.R.L.</v>
          </cell>
          <cell r="B188">
            <v>39454.899999999994</v>
          </cell>
        </row>
        <row r="189">
          <cell r="A189" t="str">
            <v>CONEXTUBE SA</v>
          </cell>
          <cell r="B189">
            <v>39540.68</v>
          </cell>
        </row>
        <row r="190">
          <cell r="A190" t="str">
            <v>NEMAK ARGENTINA SRL</v>
          </cell>
          <cell r="B190">
            <v>39983.410000000003</v>
          </cell>
        </row>
        <row r="191">
          <cell r="A191" t="str">
            <v>CENTRO ESTANT S.A.</v>
          </cell>
          <cell r="B191">
            <v>40552.629999999997</v>
          </cell>
        </row>
        <row r="192">
          <cell r="A192" t="str">
            <v>CORREO DEL INTERIOR SRL</v>
          </cell>
          <cell r="B192">
            <v>41315.520000000004</v>
          </cell>
        </row>
        <row r="193">
          <cell r="A193" t="str">
            <v>LOGISTICA COLMACO SRL</v>
          </cell>
          <cell r="B193">
            <v>41979.87</v>
          </cell>
        </row>
        <row r="194">
          <cell r="A194" t="str">
            <v>KUPPE AUTOMOTIVE SA</v>
          </cell>
          <cell r="B194">
            <v>42026.229999999996</v>
          </cell>
        </row>
        <row r="195">
          <cell r="A195" t="str">
            <v>CORREO ANDREANI S.A.</v>
          </cell>
          <cell r="B195">
            <v>42745.45</v>
          </cell>
        </row>
        <row r="196">
          <cell r="A196" t="str">
            <v>O.S. SA</v>
          </cell>
          <cell r="B196">
            <v>42797.4</v>
          </cell>
        </row>
        <row r="197">
          <cell r="A197" t="str">
            <v>IMPORTADORA SUR PAPEL SA</v>
          </cell>
          <cell r="B197">
            <v>43680.180000000008</v>
          </cell>
        </row>
        <row r="198">
          <cell r="A198" t="str">
            <v>ESCOSUR SA</v>
          </cell>
          <cell r="B198">
            <v>44521.86</v>
          </cell>
        </row>
        <row r="199">
          <cell r="A199" t="str">
            <v>BENTELER AUTOMOTIVE SA</v>
          </cell>
          <cell r="B199">
            <v>44672.43</v>
          </cell>
        </row>
        <row r="200">
          <cell r="A200" t="str">
            <v>CARBO SAN LUIS SA</v>
          </cell>
          <cell r="B200">
            <v>45709.880000000005</v>
          </cell>
        </row>
        <row r="201">
          <cell r="A201" t="str">
            <v>ALUAR ALUMINIO ARGENTINO SAIYC</v>
          </cell>
          <cell r="B201">
            <v>46484.020000000004</v>
          </cell>
        </row>
        <row r="202">
          <cell r="A202" t="str">
            <v>FUNDACION BANCO DE ALIMENTOS</v>
          </cell>
          <cell r="B202">
            <v>47212.800000000003</v>
          </cell>
        </row>
        <row r="203">
          <cell r="A203" t="str">
            <v>LOGISTICA TOTAL SRL</v>
          </cell>
          <cell r="B203">
            <v>47243.890000000007</v>
          </cell>
        </row>
        <row r="204">
          <cell r="A204" t="str">
            <v>COLORIN IND. DE MATERIALES SINTETICOS S.A.</v>
          </cell>
          <cell r="B204">
            <v>47347.99</v>
          </cell>
        </row>
        <row r="205">
          <cell r="A205" t="str">
            <v>GREDAN SRL</v>
          </cell>
          <cell r="B205">
            <v>49167.4</v>
          </cell>
        </row>
        <row r="206">
          <cell r="A206" t="str">
            <v>BENITO ROGGIO TRANSPORTE S.A.</v>
          </cell>
          <cell r="B206">
            <v>49513.93</v>
          </cell>
        </row>
        <row r="207">
          <cell r="A207" t="str">
            <v>CONUAR SA</v>
          </cell>
          <cell r="B207">
            <v>50954.83</v>
          </cell>
        </row>
        <row r="208">
          <cell r="A208" t="str">
            <v>CERAMICA SAN LORENZO IND Y COM S.A.</v>
          </cell>
          <cell r="B208">
            <v>52364.659999999996</v>
          </cell>
        </row>
        <row r="209">
          <cell r="A209" t="str">
            <v>BIJOU CASTELLI SA</v>
          </cell>
          <cell r="B209">
            <v>52848.61</v>
          </cell>
        </row>
        <row r="210">
          <cell r="A210" t="str">
            <v>ESA LOGISTICA SA</v>
          </cell>
          <cell r="B210">
            <v>52872.32</v>
          </cell>
        </row>
        <row r="211">
          <cell r="A211" t="str">
            <v>FABRICA ARGENTINA DE AVIONES BRIG SAN MARTIN SA</v>
          </cell>
          <cell r="B211">
            <v>53591.64</v>
          </cell>
        </row>
        <row r="212">
          <cell r="A212" t="str">
            <v>METALSA ARGENTINA SA</v>
          </cell>
          <cell r="B212">
            <v>53641.919999999998</v>
          </cell>
        </row>
        <row r="213">
          <cell r="A213" t="str">
            <v>A D BARBIERI SA</v>
          </cell>
          <cell r="B213">
            <v>55223.44</v>
          </cell>
        </row>
        <row r="214">
          <cell r="A214" t="str">
            <v>LA POSTA SRL</v>
          </cell>
          <cell r="B214">
            <v>57733.73</v>
          </cell>
        </row>
        <row r="215">
          <cell r="A215" t="str">
            <v>DG FRENOS NEUMATICOS S.R.L.</v>
          </cell>
          <cell r="B215">
            <v>58044.04</v>
          </cell>
        </row>
        <row r="216">
          <cell r="A216" t="str">
            <v>LISADORA SRL</v>
          </cell>
          <cell r="B216">
            <v>67674.3</v>
          </cell>
        </row>
        <row r="217">
          <cell r="A217" t="str">
            <v>CONFECOR S.A.</v>
          </cell>
          <cell r="B217">
            <v>68592.09</v>
          </cell>
        </row>
        <row r="218">
          <cell r="A218" t="str">
            <v>INDUSTRIAS GENERAL LOPEZ S.A.</v>
          </cell>
          <cell r="B218">
            <v>69231.3</v>
          </cell>
        </row>
        <row r="219">
          <cell r="A219" t="str">
            <v>CARO MICROMECANICA SRL</v>
          </cell>
          <cell r="B219">
            <v>69773.03</v>
          </cell>
        </row>
        <row r="220">
          <cell r="A220" t="str">
            <v>EMPRESA DE DISTRIBUCION INTERURBANA S.A.</v>
          </cell>
          <cell r="B220">
            <v>74691.349999999991</v>
          </cell>
        </row>
        <row r="221">
          <cell r="A221" t="str">
            <v>CEVA LOGISTICS ARGENTINA SA</v>
          </cell>
          <cell r="B221">
            <v>78268.25</v>
          </cell>
        </row>
        <row r="222">
          <cell r="A222" t="str">
            <v>INDUSTRIAS HARDBAT S.A.</v>
          </cell>
          <cell r="B222">
            <v>79269.47</v>
          </cell>
        </row>
        <row r="223">
          <cell r="A223" t="str">
            <v>DISTRIBUIDORA ANDINA SA</v>
          </cell>
          <cell r="B223">
            <v>79408.209999999992</v>
          </cell>
        </row>
        <row r="224">
          <cell r="A224" t="str">
            <v>BESTANI VICTOR HUGO</v>
          </cell>
          <cell r="B224">
            <v>81353.179999999993</v>
          </cell>
        </row>
        <row r="225">
          <cell r="A225" t="str">
            <v>ELECTROLUX ARGENTINA SA</v>
          </cell>
          <cell r="B225">
            <v>85511.42</v>
          </cell>
        </row>
        <row r="226">
          <cell r="A226" t="str">
            <v>LA GUARDIANA SA</v>
          </cell>
          <cell r="B226">
            <v>86268.639999999985</v>
          </cell>
        </row>
        <row r="227">
          <cell r="A227" t="str">
            <v>ISOLANT SA</v>
          </cell>
          <cell r="B227">
            <v>87662.510000000009</v>
          </cell>
        </row>
        <row r="228">
          <cell r="A228" t="str">
            <v>CMP ESTRUCTURAS S.A.</v>
          </cell>
          <cell r="B228">
            <v>93175.55</v>
          </cell>
        </row>
        <row r="229">
          <cell r="A229" t="str">
            <v>CCCC - CUATRO CE SA</v>
          </cell>
          <cell r="B229">
            <v>94011.839999999997</v>
          </cell>
        </row>
        <row r="230">
          <cell r="A230" t="str">
            <v>AXEL SA</v>
          </cell>
          <cell r="B230">
            <v>99839.46</v>
          </cell>
        </row>
        <row r="231">
          <cell r="A231" t="str">
            <v>GIULIANI HERMANOS SA</v>
          </cell>
          <cell r="B231">
            <v>105660.23000000001</v>
          </cell>
        </row>
        <row r="232">
          <cell r="A232" t="str">
            <v>CAT ARGENTINA SA - CARGO SERV INDUS SA - UTE</v>
          </cell>
          <cell r="B232">
            <v>105701.91</v>
          </cell>
        </row>
        <row r="233">
          <cell r="A233" t="str">
            <v>DEBIA RICARDO CELESTINO</v>
          </cell>
          <cell r="B233">
            <v>113222.09</v>
          </cell>
        </row>
        <row r="234">
          <cell r="A234" t="str">
            <v>CELULOSA CAMPANA SA</v>
          </cell>
          <cell r="B234">
            <v>115942.63</v>
          </cell>
        </row>
        <row r="235">
          <cell r="A235" t="str">
            <v>ESTABLECIMIENTOS LACTEOS SAN MARCO SA</v>
          </cell>
          <cell r="B235">
            <v>123172.75</v>
          </cell>
        </row>
        <row r="236">
          <cell r="A236" t="str">
            <v>CRISTEM SA</v>
          </cell>
          <cell r="B236">
            <v>128035.17</v>
          </cell>
        </row>
        <row r="237">
          <cell r="A237" t="str">
            <v>FRIO INDUSTRIAS ARGENTINAS S.A.</v>
          </cell>
          <cell r="B237">
            <v>128595.46999999999</v>
          </cell>
        </row>
        <row r="238">
          <cell r="A238" t="str">
            <v>EXPRESO ORO NEGRO SA</v>
          </cell>
          <cell r="B238">
            <v>134804.89000000001</v>
          </cell>
        </row>
        <row r="239">
          <cell r="A239" t="str">
            <v>BUYATTI S.A.I.C.A</v>
          </cell>
          <cell r="B239">
            <v>141825.1</v>
          </cell>
        </row>
        <row r="240">
          <cell r="A240" t="str">
            <v>DADA SA</v>
          </cell>
          <cell r="B240">
            <v>150421.42000000001</v>
          </cell>
        </row>
        <row r="241">
          <cell r="A241" t="str">
            <v>CANNON PUNTANA S.A.</v>
          </cell>
          <cell r="B241">
            <v>150951.78</v>
          </cell>
        </row>
        <row r="242">
          <cell r="A242" t="str">
            <v>FARAONI Y LO MENZO S.R.L.</v>
          </cell>
          <cell r="B242">
            <v>153234.16999999998</v>
          </cell>
        </row>
        <row r="243">
          <cell r="A243" t="str">
            <v>CEPAS ARGENTINA SA</v>
          </cell>
          <cell r="B243">
            <v>160037.06999999998</v>
          </cell>
        </row>
        <row r="244">
          <cell r="A244" t="str">
            <v>FERROSIDER SA</v>
          </cell>
          <cell r="B244">
            <v>164831.60999999999</v>
          </cell>
        </row>
        <row r="245">
          <cell r="A245" t="str">
            <v>ERPA SACIF</v>
          </cell>
          <cell r="B245">
            <v>207220.14</v>
          </cell>
        </row>
        <row r="246">
          <cell r="A246" t="str">
            <v>EXOLGAN SA</v>
          </cell>
          <cell r="B246">
            <v>212526.34000000003</v>
          </cell>
        </row>
        <row r="247">
          <cell r="A247" t="str">
            <v>ARGSHOES SA</v>
          </cell>
          <cell r="B247">
            <v>229447.34999999998</v>
          </cell>
        </row>
        <row r="248">
          <cell r="A248" t="str">
            <v>ALIMENTAL S.A.</v>
          </cell>
          <cell r="B248">
            <v>242796.37999999998</v>
          </cell>
        </row>
        <row r="249">
          <cell r="A249" t="str">
            <v>ESTANCIAS DEL SUR SA</v>
          </cell>
          <cell r="B249">
            <v>261924.74</v>
          </cell>
        </row>
        <row r="250">
          <cell r="A250" t="str">
            <v>EMEGE SA</v>
          </cell>
          <cell r="B250">
            <v>261959.2</v>
          </cell>
        </row>
        <row r="251">
          <cell r="A251" t="str">
            <v>CALICO SA</v>
          </cell>
          <cell r="B251">
            <v>335506.59000000003</v>
          </cell>
        </row>
        <row r="252">
          <cell r="A252" t="str">
            <v>COMAU ARGENTINA S.A.</v>
          </cell>
          <cell r="B252">
            <v>337756.86000000004</v>
          </cell>
        </row>
        <row r="253">
          <cell r="A253" t="str">
            <v>DETALL SA</v>
          </cell>
          <cell r="B253">
            <v>340520.36</v>
          </cell>
        </row>
        <row r="254">
          <cell r="A254" t="str">
            <v>EXPRESO CARGO SA</v>
          </cell>
          <cell r="B254">
            <v>342893.83</v>
          </cell>
        </row>
        <row r="255">
          <cell r="A255" t="str">
            <v>E NUEVA S.A.</v>
          </cell>
          <cell r="B255">
            <v>357426.56000000006</v>
          </cell>
        </row>
        <row r="256">
          <cell r="A256" t="str">
            <v>DANONE ARGENTINA SA</v>
          </cell>
          <cell r="B256">
            <v>371307.16999999993</v>
          </cell>
        </row>
        <row r="257">
          <cell r="A257" t="str">
            <v>DHL GLOBAL FORWARDING (ARGENTINA) SA (343897)</v>
          </cell>
          <cell r="B257">
            <v>374067.47</v>
          </cell>
        </row>
        <row r="258">
          <cell r="A258" t="str">
            <v>ASHIRA SA - MARTIN Y MARTIN SA -UTE</v>
          </cell>
          <cell r="B258">
            <v>381952.26</v>
          </cell>
        </row>
        <row r="259">
          <cell r="A259" t="str">
            <v>ASHIRA SA</v>
          </cell>
          <cell r="B259">
            <v>464253.95</v>
          </cell>
        </row>
        <row r="260">
          <cell r="A260" t="str">
            <v>COMPAÑIA DE TRATAMIENTOS ECOLOGICOS SA</v>
          </cell>
          <cell r="B260">
            <v>505872.54000000004</v>
          </cell>
        </row>
        <row r="261">
          <cell r="A261" t="str">
            <v>CATTORINI HNOS. S.A.I.C.F.E.I.</v>
          </cell>
          <cell r="B261">
            <v>534548.24999999988</v>
          </cell>
        </row>
        <row r="262">
          <cell r="A262" t="str">
            <v>CLIBA ROSARIO S.A.</v>
          </cell>
          <cell r="B262">
            <v>562977.41</v>
          </cell>
        </row>
        <row r="263">
          <cell r="A263" t="str">
            <v>EAGLE GLOBAL LOGISTICS DE ARGENTINA S.R.L.</v>
          </cell>
          <cell r="B263">
            <v>689293.45</v>
          </cell>
        </row>
        <row r="264">
          <cell r="A264" t="str">
            <v>CELSUR LOGISTICA S.A.</v>
          </cell>
          <cell r="B264">
            <v>706749.8</v>
          </cell>
        </row>
        <row r="265">
          <cell r="A265" t="str">
            <v>COLOQUIAL SA</v>
          </cell>
          <cell r="B265">
            <v>837298.61999999988</v>
          </cell>
        </row>
        <row r="266">
          <cell r="A266" t="str">
            <v>CARGO SERVICIOS INDUSTRIALES SA</v>
          </cell>
          <cell r="B266">
            <v>1281285.48</v>
          </cell>
        </row>
        <row r="267">
          <cell r="A267" t="str">
            <v>CENCOSUD S.A.</v>
          </cell>
          <cell r="B267">
            <v>2005110.73</v>
          </cell>
        </row>
        <row r="268">
          <cell r="A268" t="str">
            <v>CLIBA INGENIERIA AMBIENTAL S.A</v>
          </cell>
          <cell r="B268">
            <v>2944047.14</v>
          </cell>
        </row>
        <row r="269">
          <cell r="A269" t="str">
            <v>AESA ASEO Y ECOLOGIA S.A. FOMENTO DE CONSTRUCCIONES Y CONTRATAS S.A. UTE</v>
          </cell>
          <cell r="B269">
            <v>30213.54</v>
          </cell>
        </row>
        <row r="270">
          <cell r="A270" t="str">
            <v>AUSTRALIS EMPRENDIMIENTOS TURISTICOS SRL.</v>
          </cell>
          <cell r="B270">
            <v>6568.3600000000006</v>
          </cell>
        </row>
        <row r="271">
          <cell r="A271" t="str">
            <v>BENITO ROGGIO E HIJOS SA -CLIBA INGENIERIA AMBIENTAL SA-UTE</v>
          </cell>
          <cell r="B271">
            <v>556920.7699999999</v>
          </cell>
        </row>
        <row r="272">
          <cell r="A272" t="str">
            <v>BODEGAS Y VIÑEDOS SANTA ELENA SRL - SERVICIOS URBANOS MENDOZA SA U.T.E</v>
          </cell>
          <cell r="B272">
            <v>247012.78</v>
          </cell>
        </row>
        <row r="273">
          <cell r="A273" t="str">
            <v>DHL EXEL SUPPLY CHAIN (ARGENTINA) S.A.</v>
          </cell>
          <cell r="B273">
            <v>3322805.0099999993</v>
          </cell>
        </row>
        <row r="274">
          <cell r="A274" t="str">
            <v>DIMAGRAF SACIF</v>
          </cell>
          <cell r="B274">
            <v>1405.04</v>
          </cell>
        </row>
        <row r="275">
          <cell r="A275" t="str">
            <v>EXOLOGISTICA S.A.</v>
          </cell>
          <cell r="B275">
            <v>823758.43999999983</v>
          </cell>
        </row>
        <row r="276">
          <cell r="A276" t="str">
            <v>EXPRESO MORELL SA</v>
          </cell>
          <cell r="B276">
            <v>565945.66999999993</v>
          </cell>
        </row>
        <row r="277">
          <cell r="A277" t="str">
            <v>FARMCITY SA</v>
          </cell>
          <cell r="B277">
            <v>1162976.49</v>
          </cell>
        </row>
        <row r="278">
          <cell r="A278" t="str">
            <v>FECOVITA FEDERACION DE COOPERATIVAS VITIVINICOLAS ARGENTINAS</v>
          </cell>
          <cell r="B278">
            <v>32910.380000000005</v>
          </cell>
        </row>
        <row r="279">
          <cell r="A279" t="str">
            <v>FRAVEGA S.A.C.I.E.I</v>
          </cell>
          <cell r="B279">
            <v>253070.61</v>
          </cell>
        </row>
        <row r="280">
          <cell r="A280" t="str">
            <v>GEFCO ARGENTINA S.A.</v>
          </cell>
          <cell r="B280">
            <v>1482183.38</v>
          </cell>
        </row>
        <row r="281">
          <cell r="A281" t="str">
            <v>GUAYABERA S.A.</v>
          </cell>
          <cell r="B281">
            <v>247418.61</v>
          </cell>
        </row>
        <row r="282">
          <cell r="A282" t="str">
            <v>HESURMET S.A.</v>
          </cell>
          <cell r="B282">
            <v>468733.93999999994</v>
          </cell>
        </row>
        <row r="283">
          <cell r="A283" t="str">
            <v>I.I.P. SA</v>
          </cell>
          <cell r="B283">
            <v>198028.29</v>
          </cell>
        </row>
        <row r="284">
          <cell r="A284" t="str">
            <v>ID SUPPLY CHAIN SA</v>
          </cell>
          <cell r="B284">
            <v>1145666.73</v>
          </cell>
        </row>
        <row r="285">
          <cell r="A285" t="str">
            <v>I-FLOW SA</v>
          </cell>
          <cell r="B285">
            <v>720489.24</v>
          </cell>
        </row>
        <row r="286">
          <cell r="A286" t="str">
            <v>IMPSA - MARTIN Y MARTIN S.A. - UTE</v>
          </cell>
          <cell r="B286">
            <v>620310.29999999993</v>
          </cell>
        </row>
        <row r="287">
          <cell r="A287" t="str">
            <v>INSTITUTO PROVINCIAL DE JUEGOS Y CASINOS DE MENDOZA</v>
          </cell>
          <cell r="B287">
            <v>191144.05</v>
          </cell>
        </row>
        <row r="288">
          <cell r="A288" t="str">
            <v>INTER POST SA</v>
          </cell>
          <cell r="B288">
            <v>139144.37</v>
          </cell>
        </row>
        <row r="289">
          <cell r="A289" t="str">
            <v>JUMBO RETAIL ARGENTINA SA</v>
          </cell>
          <cell r="B289">
            <v>3647542.06</v>
          </cell>
        </row>
        <row r="290">
          <cell r="A290" t="str">
            <v>L`OREAL ARGENTINA SA</v>
          </cell>
          <cell r="B290">
            <v>319637.39</v>
          </cell>
        </row>
        <row r="291">
          <cell r="A291" t="str">
            <v>LABORATORIOS CASASCO S.A.I.C.</v>
          </cell>
          <cell r="B291">
            <v>135725.01</v>
          </cell>
        </row>
        <row r="292">
          <cell r="A292" t="str">
            <v>LOGINTER SA</v>
          </cell>
          <cell r="B292">
            <v>789785.42999999993</v>
          </cell>
        </row>
        <row r="293">
          <cell r="A293" t="str">
            <v>LOGISTICA LA SERENISIMA SA</v>
          </cell>
          <cell r="B293">
            <v>103192.15999999999</v>
          </cell>
        </row>
        <row r="294">
          <cell r="A294" t="str">
            <v>MA AUTOMOTIVE ARGENTINA S.A.</v>
          </cell>
          <cell r="B294">
            <v>2044937.2599999998</v>
          </cell>
        </row>
        <row r="295">
          <cell r="A295" t="str">
            <v>MAHLE ARGENTINA SA</v>
          </cell>
          <cell r="B295">
            <v>1048052.4500000001</v>
          </cell>
        </row>
        <row r="296">
          <cell r="A296" t="str">
            <v>MARIANO FERNANDEZ E HIJOS SRL</v>
          </cell>
          <cell r="B296">
            <v>98970.52</v>
          </cell>
        </row>
        <row r="297">
          <cell r="A297" t="str">
            <v>MARTIN Y MARTIN S.A. ASHIRA S.A. UTE</v>
          </cell>
          <cell r="B297">
            <v>203691.76</v>
          </cell>
        </row>
        <row r="298">
          <cell r="A298" t="str">
            <v>MICROLOGISTICA SRL</v>
          </cell>
          <cell r="B298">
            <v>809173.39</v>
          </cell>
        </row>
        <row r="299">
          <cell r="A299" t="str">
            <v>MODERGAS S.A.</v>
          </cell>
          <cell r="B299">
            <v>125749.08</v>
          </cell>
        </row>
        <row r="300">
          <cell r="A300" t="str">
            <v>NEW REVLON SA</v>
          </cell>
          <cell r="B300">
            <v>60461.24</v>
          </cell>
        </row>
        <row r="301">
          <cell r="A301" t="str">
            <v>NUEVAS CRISTALERIAS AVELLANEDA S.A.I.C.</v>
          </cell>
          <cell r="B301">
            <v>352386.94999999995</v>
          </cell>
        </row>
        <row r="302">
          <cell r="A302" t="str">
            <v>OFFAL EXP SA</v>
          </cell>
          <cell r="B302">
            <v>199552.32</v>
          </cell>
        </row>
        <row r="303">
          <cell r="A303" t="str">
            <v>ORBIS MERTING SAN LUIS SAIC</v>
          </cell>
          <cell r="B303">
            <v>174893.39</v>
          </cell>
        </row>
        <row r="304">
          <cell r="A304" t="str">
            <v>PANASONIC DO BRASIL LTDA SUCURSAL ARGENTINA</v>
          </cell>
          <cell r="B304">
            <v>281336.78999999998</v>
          </cell>
        </row>
        <row r="305">
          <cell r="A305" t="str">
            <v>PATAGONIA LOGISTICA SA</v>
          </cell>
          <cell r="B305">
            <v>254289.84999999998</v>
          </cell>
        </row>
        <row r="306">
          <cell r="A306" t="str">
            <v>PLASCAR ARGENTINA SA</v>
          </cell>
          <cell r="B306">
            <v>839223.96</v>
          </cell>
        </row>
        <row r="307">
          <cell r="A307" t="str">
            <v>PLB LOGISTICA SRL</v>
          </cell>
          <cell r="B307">
            <v>108742.56000000001</v>
          </cell>
        </row>
        <row r="308">
          <cell r="A308" t="str">
            <v>POLIMETAL SA</v>
          </cell>
          <cell r="B308">
            <v>255984.08</v>
          </cell>
        </row>
        <row r="309">
          <cell r="A309" t="str">
            <v>POLINOA SA</v>
          </cell>
          <cell r="B309">
            <v>64806.869999999995</v>
          </cell>
        </row>
        <row r="310">
          <cell r="A310" t="str">
            <v>POLIRESINAS SAN LUIS S.A.</v>
          </cell>
          <cell r="B310">
            <v>158042.92000000001</v>
          </cell>
        </row>
        <row r="311">
          <cell r="A311" t="str">
            <v>POLIURETANOS CATAMARCA SA</v>
          </cell>
          <cell r="B311">
            <v>283661.51</v>
          </cell>
        </row>
        <row r="312">
          <cell r="A312" t="str">
            <v>POLYMONT ARGENTINA SA</v>
          </cell>
          <cell r="B312">
            <v>344912.07</v>
          </cell>
        </row>
        <row r="313">
          <cell r="A313" t="str">
            <v>PRAGTIA SRL</v>
          </cell>
          <cell r="B313">
            <v>381446.14</v>
          </cell>
        </row>
        <row r="314">
          <cell r="A314" t="str">
            <v>QUICKFOOD SA</v>
          </cell>
          <cell r="B314">
            <v>1803839.96</v>
          </cell>
        </row>
        <row r="315">
          <cell r="A315" t="str">
            <v>QUILBEB SUR SA</v>
          </cell>
          <cell r="B315">
            <v>110625.1</v>
          </cell>
        </row>
        <row r="316">
          <cell r="A316" t="str">
            <v>QUIMICA DEL NORTE S.A.</v>
          </cell>
          <cell r="B316">
            <v>57529.97</v>
          </cell>
        </row>
        <row r="317">
          <cell r="A317" t="str">
            <v>R. R. DONNELLEY ARGENTINA S.A.</v>
          </cell>
          <cell r="B317">
            <v>306396.06999999995</v>
          </cell>
        </row>
        <row r="318">
          <cell r="A318" t="str">
            <v>RIBEIRO S.A.C.I.F.A.E.I.</v>
          </cell>
          <cell r="B318">
            <v>34914.949999999997</v>
          </cell>
        </row>
        <row r="319">
          <cell r="A319" t="str">
            <v>RIGOLLEAU S.A.</v>
          </cell>
          <cell r="B319">
            <v>136203.04999999999</v>
          </cell>
        </row>
        <row r="320">
          <cell r="A320" t="str">
            <v>RIO DE LAS VUELTAS SRL</v>
          </cell>
          <cell r="B320">
            <v>60903.880000000005</v>
          </cell>
        </row>
        <row r="321">
          <cell r="A321" t="str">
            <v>ROMAN SERVICIOS SA</v>
          </cell>
          <cell r="B321">
            <v>283292.21999999997</v>
          </cell>
        </row>
        <row r="322">
          <cell r="A322" t="str">
            <v>ROYAL &amp; SUN ALLIANCE SEGUROS ARGENTINA SA</v>
          </cell>
          <cell r="B322">
            <v>87855.06</v>
          </cell>
        </row>
        <row r="323">
          <cell r="A323" t="str">
            <v>S.A. SINTEPLAST SAN LUIS</v>
          </cell>
          <cell r="B323">
            <v>101678.16</v>
          </cell>
        </row>
        <row r="324">
          <cell r="A324" t="str">
            <v>SALTA REFRESCOS SA</v>
          </cell>
          <cell r="B324">
            <v>96463.49</v>
          </cell>
        </row>
        <row r="325">
          <cell r="A325" t="str">
            <v>SCHENKER ARGENTINA SA</v>
          </cell>
          <cell r="B325">
            <v>202309.6</v>
          </cell>
        </row>
        <row r="326">
          <cell r="A326" t="str">
            <v>SERVICIOS INDUSTRIALES SRL</v>
          </cell>
          <cell r="B326">
            <v>42795.97</v>
          </cell>
        </row>
        <row r="327">
          <cell r="A327" t="str">
            <v>SERVICIOS PORTUARIOS INTEGRADOS SA</v>
          </cell>
          <cell r="B327">
            <v>69158.100000000006</v>
          </cell>
        </row>
        <row r="328">
          <cell r="A328" t="str">
            <v>SILOS ARGENTINOS S.A.</v>
          </cell>
          <cell r="B328">
            <v>46620.800000000003</v>
          </cell>
        </row>
        <row r="329">
          <cell r="A329" t="str">
            <v>SINDICATO DE CHOFERES DE CAMIONES</v>
          </cell>
          <cell r="B329">
            <v>28564.579999999998</v>
          </cell>
        </row>
        <row r="330">
          <cell r="A330" t="str">
            <v>SOCIEDAD DEL ESTADO CASA DE MONEDA</v>
          </cell>
          <cell r="B330">
            <v>50282.55</v>
          </cell>
        </row>
        <row r="331">
          <cell r="A331" t="str">
            <v>SODECAR S.A.</v>
          </cell>
          <cell r="B331">
            <v>56509.89</v>
          </cell>
        </row>
        <row r="332">
          <cell r="A332" t="str">
            <v>SODEXHO ARGENTINA S.A.</v>
          </cell>
          <cell r="B332">
            <v>513450.41</v>
          </cell>
        </row>
        <row r="333">
          <cell r="A333" t="str">
            <v>T. NAV. DARSENA NORTE SACIYN TANDANOR SACI Y N</v>
          </cell>
          <cell r="B333">
            <v>30266.86</v>
          </cell>
        </row>
        <row r="334">
          <cell r="A334" t="str">
            <v>T.S.H. SRL</v>
          </cell>
          <cell r="B334">
            <v>19007.21</v>
          </cell>
        </row>
        <row r="335">
          <cell r="A335" t="str">
            <v>TASA LOGISTICA SA</v>
          </cell>
          <cell r="B335">
            <v>101736.42000000001</v>
          </cell>
        </row>
        <row r="336">
          <cell r="A336" t="str">
            <v>TC S.A.</v>
          </cell>
          <cell r="B336">
            <v>166186.69999999998</v>
          </cell>
        </row>
        <row r="337">
          <cell r="A337" t="str">
            <v>TERMINAL BAHIA BLANCA S.A.</v>
          </cell>
          <cell r="B337">
            <v>482466.68</v>
          </cell>
        </row>
        <row r="338">
          <cell r="A338" t="str">
            <v>TERMINAL MULTIPROPOSITO SA</v>
          </cell>
          <cell r="B338">
            <v>102956.16</v>
          </cell>
        </row>
        <row r="339">
          <cell r="A339" t="str">
            <v>TRADELINK INTERNATIONAL SRL</v>
          </cell>
          <cell r="B339">
            <v>48834.670000000006</v>
          </cell>
        </row>
        <row r="340">
          <cell r="A340" t="str">
            <v>TRADELOG SA</v>
          </cell>
          <cell r="B340">
            <v>253596.30000000005</v>
          </cell>
        </row>
        <row r="341">
          <cell r="A341" t="str">
            <v>TRANSFARMACO SA</v>
          </cell>
          <cell r="B341">
            <v>275808.26</v>
          </cell>
        </row>
        <row r="342">
          <cell r="A342" t="str">
            <v>TRANSPORTE AVALOS SA</v>
          </cell>
          <cell r="B342">
            <v>98605.15</v>
          </cell>
        </row>
        <row r="343">
          <cell r="A343" t="str">
            <v>TRANSPORTE GARBI E HIJO SRL</v>
          </cell>
          <cell r="B343">
            <v>21295.83</v>
          </cell>
        </row>
        <row r="344">
          <cell r="A344" t="str">
            <v>TRANSPORTE PANIZZA SRL</v>
          </cell>
          <cell r="B344">
            <v>138373.91</v>
          </cell>
        </row>
        <row r="345">
          <cell r="A345" t="str">
            <v>TRANSPORTE Y DISTRIBUCION URBANA SA</v>
          </cell>
          <cell r="B345">
            <v>696215.98</v>
          </cell>
        </row>
        <row r="346">
          <cell r="A346" t="str">
            <v>TRANSPORTE Y LOGISTICA SA</v>
          </cell>
          <cell r="B346">
            <v>87371.819999999992</v>
          </cell>
        </row>
        <row r="347">
          <cell r="A347" t="str">
            <v>TRANSPORTES 9 DE JULIO S.A.</v>
          </cell>
          <cell r="B347">
            <v>1437616.48</v>
          </cell>
        </row>
        <row r="348">
          <cell r="A348" t="str">
            <v>TRANSPORTES NAHUEL SRL</v>
          </cell>
          <cell r="B348">
            <v>240294.01</v>
          </cell>
        </row>
        <row r="349">
          <cell r="A349" t="str">
            <v>TRANSPORTES OLIVOS SACIF - ASHIRA S.A. UTE</v>
          </cell>
          <cell r="B349">
            <v>932429.66</v>
          </cell>
        </row>
        <row r="350">
          <cell r="A350" t="str">
            <v>TRANSPORTES RANELAGH SA</v>
          </cell>
          <cell r="B350">
            <v>17770.61</v>
          </cell>
        </row>
        <row r="351">
          <cell r="A351" t="str">
            <v>TRANSPORTES VESPRINI SA</v>
          </cell>
          <cell r="B351">
            <v>48823.81</v>
          </cell>
        </row>
        <row r="352">
          <cell r="A352" t="str">
            <v>TRANSUR REFRESCOS SRL</v>
          </cell>
          <cell r="B352">
            <v>47808.06</v>
          </cell>
        </row>
        <row r="353">
          <cell r="A353" t="str">
            <v>TREVES ARGENTINA SA</v>
          </cell>
          <cell r="B353">
            <v>68442.77</v>
          </cell>
        </row>
        <row r="354">
          <cell r="A354" t="str">
            <v>TRUCK SACI</v>
          </cell>
          <cell r="B354">
            <v>181192.13</v>
          </cell>
        </row>
        <row r="355">
          <cell r="A355" t="str">
            <v>TUBHIER S.A.</v>
          </cell>
          <cell r="B355">
            <v>38653.67</v>
          </cell>
        </row>
        <row r="356">
          <cell r="A356" t="str">
            <v>TWG WARRANTY SERVICES INC</v>
          </cell>
          <cell r="B356">
            <v>34426.97</v>
          </cell>
        </row>
        <row r="357">
          <cell r="A357" t="str">
            <v>TYCO FLOW ARGENTINA SA</v>
          </cell>
          <cell r="B357">
            <v>37412.9</v>
          </cell>
        </row>
        <row r="358">
          <cell r="A358" t="str">
            <v>TYGIA SRL</v>
          </cell>
          <cell r="B358">
            <v>55607.41</v>
          </cell>
        </row>
        <row r="359">
          <cell r="A359" t="str">
            <v>U.T. RIGAR LA ESTRELLA SA</v>
          </cell>
          <cell r="B359">
            <v>299507.04999999993</v>
          </cell>
        </row>
        <row r="360">
          <cell r="A360" t="str">
            <v>UNIDOS FLET SRL</v>
          </cell>
          <cell r="B360">
            <v>417487.33</v>
          </cell>
        </row>
        <row r="361">
          <cell r="A361" t="str">
            <v>URBANO EXPRESS ARGENTINA SA</v>
          </cell>
          <cell r="B361">
            <v>895161.71000000008</v>
          </cell>
        </row>
        <row r="362">
          <cell r="A362" t="str">
            <v>URBASER ARGENTINA SA - TRANSPORTES OLIVOS SACIYF - SEOB SA UTE</v>
          </cell>
          <cell r="B362">
            <v>11470.11</v>
          </cell>
        </row>
        <row r="363">
          <cell r="A363" t="str">
            <v>VENADOS MANUFACTURA PLASTICA SA</v>
          </cell>
          <cell r="B363">
            <v>100095.50000000001</v>
          </cell>
        </row>
        <row r="364">
          <cell r="A364" t="str">
            <v>VENTALUM S A I C</v>
          </cell>
          <cell r="B364">
            <v>164993.82</v>
          </cell>
        </row>
        <row r="365">
          <cell r="A365" t="str">
            <v>VICTOR MASSON TRANSPORTES CRUZ DEL SUR</v>
          </cell>
          <cell r="B365">
            <v>340440.24</v>
          </cell>
        </row>
        <row r="366">
          <cell r="A366" t="str">
            <v>VUELTA REDONDA SA</v>
          </cell>
          <cell r="B366">
            <v>23748.560000000001</v>
          </cell>
        </row>
        <row r="367">
          <cell r="A367" t="str">
            <v>VULCABRAS AZALEIA ARGENTINA SA</v>
          </cell>
          <cell r="B367">
            <v>38842.82</v>
          </cell>
        </row>
        <row r="368">
          <cell r="A368" t="str">
            <v>WAL MART ARGENTINA S.R.L.</v>
          </cell>
          <cell r="B368">
            <v>2510467.0999999996</v>
          </cell>
        </row>
        <row r="369">
          <cell r="A369" t="str">
            <v>YAFEMA SRL</v>
          </cell>
          <cell r="B369">
            <v>194367.38</v>
          </cell>
        </row>
        <row r="370">
          <cell r="A370" t="str">
            <v>YPF SOCIEDAD ANONIMA</v>
          </cell>
          <cell r="B370">
            <v>240482.01</v>
          </cell>
        </row>
        <row r="371">
          <cell r="A371" t="str">
            <v>TOTALES</v>
          </cell>
          <cell r="B371">
            <v>61557533.309999973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737">
          <cell r="N737">
            <v>2317999997.1000004</v>
          </cell>
        </row>
      </sheetData>
      <sheetData sheetId="41"/>
      <sheetData sheetId="4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FLUJO Tasa mínima"/>
      <sheetName val="FLUJO Tasa estimada"/>
      <sheetName val="FLUJO Tasa máxima"/>
      <sheetName val="ESTRUCTURA"/>
      <sheetName val="Tasa estimada"/>
      <sheetName val="Tasa máxima"/>
      <sheetName val="IIBB"/>
      <sheetName val="Cartera fideicomitida"/>
      <sheetName val="CFT"/>
      <sheetName val="Calculadora"/>
      <sheetName val="Gastos"/>
      <sheetName val="Lote 1"/>
      <sheetName val="Flujo"/>
      <sheetName val="Proy cobranzas"/>
      <sheetName val="Hoja2"/>
      <sheetName val="matrices 0"/>
      <sheetName val="Hoja1"/>
      <sheetName val="Matriz de cobranzas vf"/>
      <sheetName val="Hoja3"/>
      <sheetName val="Vencimientos FF Privado 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C10">
            <v>0</v>
          </cell>
          <cell r="D10">
            <v>0.38664578545273154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0.69268797333814103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0.84426070174477075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0.83175538490842071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0.9037773933583948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0.93923654446265237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0.95358278148530917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0.90836383256533459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Flujo"/>
      <sheetName val="Estructura"/>
      <sheetName val="Cuadros de Pago-redondeo"/>
      <sheetName val="Impuesto"/>
      <sheetName val="Devengamiento Exponencial (2)"/>
      <sheetName val="Costos "/>
      <sheetName val="All in Cost"/>
      <sheetName val="Costos  (2)"/>
      <sheetName val="All in Cost Abierto"/>
      <sheetName val="All in Cost - Rosfid"/>
      <sheetName val="SGR"/>
      <sheetName val="Números a Letras"/>
      <sheetName val="Calculadora VDFA "/>
      <sheetName val="Calculadora VDFB"/>
      <sheetName val="Comparativa"/>
    </sheetNames>
    <sheetDataSet>
      <sheetData sheetId="0" refreshError="1"/>
      <sheetData sheetId="1">
        <row r="7">
          <cell r="J7">
            <v>0.28799999999999998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Gastos de Proyecto"/>
      <sheetName val="Categorias "/>
      <sheetName val="Categorias"/>
    </sheetNames>
    <sheetDataSet>
      <sheetData sheetId="0" refreshError="1"/>
      <sheetData sheetId="1">
        <row r="2">
          <cell r="A2" t="str">
            <v>App Movil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S.A.P.S.A. - Tarshop S.A."/>
      <sheetName val="Mayor SAPSA"/>
      <sheetName val="Mayor Tarshop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Jun04"/>
      <sheetName val="Mar04"/>
      <sheetName val="Dic03"/>
      <sheetName val="Sept03"/>
      <sheetName val="Jun03"/>
      <sheetName val="Mar03"/>
      <sheetName val="Dic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ATÉGICA"/>
      <sheetName val="EJECUCIÓN"/>
      <sheetName val="CDP"/>
      <sheetName val="REGISTRO PRESUPUESTAL"/>
      <sheetName val="RESOLUCIÓN DE PAGO"/>
    </sheetNames>
    <sheetDataSet>
      <sheetData sheetId="0"/>
      <sheetData sheetId="1">
        <row r="19">
          <cell r="G19">
            <v>551</v>
          </cell>
          <cell r="J19">
            <v>45642378</v>
          </cell>
        </row>
        <row r="20">
          <cell r="G20">
            <v>552</v>
          </cell>
          <cell r="J20">
            <v>-2000000</v>
          </cell>
        </row>
        <row r="21">
          <cell r="G21">
            <v>553</v>
          </cell>
          <cell r="J21">
            <v>-11000000</v>
          </cell>
        </row>
        <row r="22">
          <cell r="G22">
            <v>554</v>
          </cell>
          <cell r="J22">
            <v>-3000000</v>
          </cell>
        </row>
        <row r="23">
          <cell r="G23">
            <v>555</v>
          </cell>
          <cell r="J23">
            <v>-2000000</v>
          </cell>
        </row>
        <row r="24">
          <cell r="J24">
            <v>-8000000</v>
          </cell>
        </row>
        <row r="25">
          <cell r="J25">
            <v>22000000</v>
          </cell>
        </row>
        <row r="26">
          <cell r="J26">
            <v>22000000</v>
          </cell>
        </row>
        <row r="27">
          <cell r="G27">
            <v>556</v>
          </cell>
          <cell r="J27">
            <v>-8000000</v>
          </cell>
        </row>
        <row r="28">
          <cell r="G28">
            <v>557</v>
          </cell>
          <cell r="J28">
            <v>-2000000</v>
          </cell>
        </row>
        <row r="29">
          <cell r="G29">
            <v>558</v>
          </cell>
          <cell r="J29">
            <v>-2000000</v>
          </cell>
        </row>
        <row r="30">
          <cell r="G30">
            <v>559</v>
          </cell>
          <cell r="J30">
            <v>-2000000</v>
          </cell>
        </row>
        <row r="31">
          <cell r="G31">
            <v>560</v>
          </cell>
          <cell r="J31">
            <v>-2000000</v>
          </cell>
        </row>
        <row r="32">
          <cell r="J32">
            <v>-2000000</v>
          </cell>
        </row>
        <row r="33">
          <cell r="J33">
            <v>-8000000</v>
          </cell>
        </row>
        <row r="34">
          <cell r="J34">
            <v>9950000</v>
          </cell>
        </row>
        <row r="35">
          <cell r="G35">
            <v>561</v>
          </cell>
          <cell r="J35">
            <v>9950000</v>
          </cell>
        </row>
        <row r="36">
          <cell r="G36">
            <v>562</v>
          </cell>
          <cell r="J36">
            <v>-8000000</v>
          </cell>
        </row>
        <row r="37">
          <cell r="G37">
            <v>563</v>
          </cell>
          <cell r="J37">
            <v>-2050000</v>
          </cell>
        </row>
        <row r="38">
          <cell r="G38">
            <v>564</v>
          </cell>
          <cell r="J38">
            <v>-2000000</v>
          </cell>
        </row>
        <row r="39">
          <cell r="G39">
            <v>565</v>
          </cell>
          <cell r="J39">
            <v>-2000000</v>
          </cell>
        </row>
        <row r="40">
          <cell r="G40">
            <v>566</v>
          </cell>
          <cell r="J40">
            <v>-2000000</v>
          </cell>
        </row>
        <row r="41">
          <cell r="J41">
            <v>33000000</v>
          </cell>
        </row>
        <row r="42">
          <cell r="J42">
            <v>33000000</v>
          </cell>
        </row>
        <row r="43">
          <cell r="J43">
            <v>-8000000</v>
          </cell>
        </row>
        <row r="44">
          <cell r="J44">
            <v>0</v>
          </cell>
        </row>
        <row r="45">
          <cell r="J45">
            <v>-3000000</v>
          </cell>
        </row>
        <row r="46">
          <cell r="G46">
            <v>567</v>
          </cell>
          <cell r="J46">
            <v>-1000000</v>
          </cell>
        </row>
        <row r="47">
          <cell r="G47">
            <v>568</v>
          </cell>
          <cell r="J47">
            <v>-1000000</v>
          </cell>
        </row>
        <row r="48">
          <cell r="G48">
            <v>569</v>
          </cell>
          <cell r="J48">
            <v>-1000000</v>
          </cell>
        </row>
        <row r="49">
          <cell r="G49">
            <v>570</v>
          </cell>
          <cell r="J49">
            <v>-1000000</v>
          </cell>
        </row>
        <row r="50">
          <cell r="G50">
            <v>571</v>
          </cell>
          <cell r="J50">
            <v>-8000000</v>
          </cell>
        </row>
        <row r="51">
          <cell r="G51">
            <v>572</v>
          </cell>
          <cell r="J51">
            <v>55000000</v>
          </cell>
        </row>
        <row r="52">
          <cell r="J52">
            <v>55000000</v>
          </cell>
        </row>
        <row r="53">
          <cell r="J53">
            <v>-8000000</v>
          </cell>
        </row>
        <row r="54">
          <cell r="J54">
            <v>-1000000</v>
          </cell>
        </row>
        <row r="55">
          <cell r="G55">
            <v>573</v>
          </cell>
          <cell r="J55">
            <v>-1000000</v>
          </cell>
        </row>
        <row r="56">
          <cell r="G56">
            <v>574</v>
          </cell>
          <cell r="J56">
            <v>-1000000</v>
          </cell>
        </row>
        <row r="57">
          <cell r="G57">
            <v>575</v>
          </cell>
          <cell r="J57">
            <v>-1000000</v>
          </cell>
        </row>
        <row r="58">
          <cell r="G58">
            <v>576</v>
          </cell>
          <cell r="J58">
            <v>-1000000</v>
          </cell>
        </row>
        <row r="59">
          <cell r="G59">
            <v>577</v>
          </cell>
          <cell r="J59">
            <v>-1000000</v>
          </cell>
        </row>
        <row r="60">
          <cell r="G60">
            <v>578</v>
          </cell>
          <cell r="J60">
            <v>-1000000</v>
          </cell>
        </row>
        <row r="61">
          <cell r="G61">
            <v>579</v>
          </cell>
          <cell r="J61">
            <v>-1000000</v>
          </cell>
        </row>
        <row r="62">
          <cell r="G62">
            <v>580</v>
          </cell>
          <cell r="J62">
            <v>-1000000</v>
          </cell>
        </row>
        <row r="63">
          <cell r="G63">
            <v>581</v>
          </cell>
          <cell r="J63">
            <v>120300000</v>
          </cell>
        </row>
        <row r="64">
          <cell r="J64">
            <v>120300000</v>
          </cell>
        </row>
        <row r="65">
          <cell r="J65">
            <v>-8000000</v>
          </cell>
        </row>
        <row r="66">
          <cell r="J66">
            <v>120300000</v>
          </cell>
        </row>
        <row r="67">
          <cell r="J67">
            <v>120300000</v>
          </cell>
        </row>
        <row r="68">
          <cell r="J68">
            <v>-8000000</v>
          </cell>
        </row>
        <row r="69">
          <cell r="J69">
            <v>120300000</v>
          </cell>
        </row>
        <row r="70">
          <cell r="J70">
            <v>120300000</v>
          </cell>
        </row>
        <row r="71">
          <cell r="J71">
            <v>-8000000</v>
          </cell>
        </row>
        <row r="72">
          <cell r="J72">
            <v>1000000</v>
          </cell>
        </row>
        <row r="73">
          <cell r="G73">
            <v>583</v>
          </cell>
          <cell r="J73">
            <v>1000000</v>
          </cell>
        </row>
        <row r="74">
          <cell r="G74">
            <v>584</v>
          </cell>
          <cell r="J74">
            <v>1000000</v>
          </cell>
        </row>
        <row r="75">
          <cell r="G75">
            <v>585</v>
          </cell>
          <cell r="J75">
            <v>1000000</v>
          </cell>
        </row>
        <row r="76">
          <cell r="G76">
            <v>586</v>
          </cell>
          <cell r="J76">
            <v>-2000000</v>
          </cell>
        </row>
        <row r="77">
          <cell r="G77">
            <v>587</v>
          </cell>
          <cell r="J77">
            <v>1000000</v>
          </cell>
        </row>
        <row r="78">
          <cell r="G78">
            <v>588</v>
          </cell>
          <cell r="J78">
            <v>1000000</v>
          </cell>
        </row>
        <row r="79">
          <cell r="G79">
            <v>589</v>
          </cell>
          <cell r="J79">
            <v>-7700000</v>
          </cell>
        </row>
        <row r="80">
          <cell r="G80">
            <v>590</v>
          </cell>
          <cell r="J80">
            <v>1000000</v>
          </cell>
        </row>
        <row r="81">
          <cell r="G81">
            <v>591</v>
          </cell>
          <cell r="J81">
            <v>1000000</v>
          </cell>
        </row>
        <row r="82">
          <cell r="G82">
            <v>592</v>
          </cell>
          <cell r="J82">
            <v>-3000000</v>
          </cell>
        </row>
        <row r="83">
          <cell r="G83">
            <v>593</v>
          </cell>
          <cell r="J83">
            <v>1000000</v>
          </cell>
        </row>
        <row r="84">
          <cell r="G84">
            <v>594</v>
          </cell>
          <cell r="J84">
            <v>1000000</v>
          </cell>
        </row>
        <row r="85">
          <cell r="G85">
            <v>595</v>
          </cell>
          <cell r="J85">
            <v>1000000</v>
          </cell>
        </row>
        <row r="86">
          <cell r="G86">
            <v>596</v>
          </cell>
          <cell r="J86">
            <v>1000000</v>
          </cell>
        </row>
        <row r="87">
          <cell r="G87">
            <v>597</v>
          </cell>
          <cell r="J87">
            <v>1000000</v>
          </cell>
        </row>
        <row r="88">
          <cell r="G88">
            <v>598</v>
          </cell>
          <cell r="J88">
            <v>-8000000</v>
          </cell>
        </row>
        <row r="89">
          <cell r="J89">
            <v>-8000000</v>
          </cell>
        </row>
        <row r="90">
          <cell r="J90">
            <v>-8000000</v>
          </cell>
        </row>
        <row r="91">
          <cell r="J91">
            <v>-8000000</v>
          </cell>
        </row>
        <row r="92">
          <cell r="G92">
            <v>599</v>
          </cell>
          <cell r="J92">
            <v>-8000000</v>
          </cell>
        </row>
        <row r="93">
          <cell r="G93">
            <v>600</v>
          </cell>
          <cell r="J93">
            <v>-8000000</v>
          </cell>
        </row>
        <row r="94">
          <cell r="G94">
            <v>601</v>
          </cell>
          <cell r="J94">
            <v>-8000000</v>
          </cell>
        </row>
        <row r="95">
          <cell r="G95">
            <v>602</v>
          </cell>
          <cell r="J95">
            <v>-8000000</v>
          </cell>
        </row>
        <row r="96">
          <cell r="G96">
            <v>603</v>
          </cell>
          <cell r="J96">
            <v>-8000000</v>
          </cell>
        </row>
        <row r="97">
          <cell r="G97">
            <v>604</v>
          </cell>
          <cell r="J97">
            <v>-8000000</v>
          </cell>
        </row>
        <row r="98">
          <cell r="G98">
            <v>605</v>
          </cell>
          <cell r="J98">
            <v>-8000000</v>
          </cell>
        </row>
        <row r="99">
          <cell r="G99">
            <v>606</v>
          </cell>
          <cell r="J99">
            <v>-8000000</v>
          </cell>
        </row>
        <row r="100">
          <cell r="G100">
            <v>607</v>
          </cell>
          <cell r="J100">
            <v>-8000000</v>
          </cell>
        </row>
        <row r="101">
          <cell r="G101">
            <v>608</v>
          </cell>
          <cell r="J101">
            <v>-8000000</v>
          </cell>
        </row>
        <row r="102">
          <cell r="G102">
            <v>609</v>
          </cell>
          <cell r="J102">
            <v>-8000000</v>
          </cell>
        </row>
        <row r="103">
          <cell r="G103">
            <v>610</v>
          </cell>
          <cell r="J103">
            <v>-8000000</v>
          </cell>
        </row>
        <row r="104">
          <cell r="G104">
            <v>611</v>
          </cell>
          <cell r="J104">
            <v>-8000000</v>
          </cell>
        </row>
        <row r="105">
          <cell r="G105">
            <v>612</v>
          </cell>
          <cell r="J105">
            <v>-8000000</v>
          </cell>
        </row>
        <row r="106">
          <cell r="J106">
            <v>-8000000</v>
          </cell>
        </row>
        <row r="107">
          <cell r="J107">
            <v>-8000000</v>
          </cell>
        </row>
        <row r="108">
          <cell r="J108">
            <v>-8000000</v>
          </cell>
        </row>
        <row r="109">
          <cell r="J109">
            <v>-8000000</v>
          </cell>
        </row>
        <row r="110">
          <cell r="J110">
            <v>-8000000</v>
          </cell>
        </row>
        <row r="111">
          <cell r="J111">
            <v>-8000000</v>
          </cell>
        </row>
        <row r="112">
          <cell r="G112">
            <v>615</v>
          </cell>
          <cell r="J112">
            <v>-8000000</v>
          </cell>
        </row>
        <row r="113">
          <cell r="G113">
            <v>616</v>
          </cell>
          <cell r="J113">
            <v>-8000000</v>
          </cell>
        </row>
        <row r="114">
          <cell r="G114">
            <v>617</v>
          </cell>
          <cell r="J114">
            <v>-8000000</v>
          </cell>
        </row>
        <row r="115">
          <cell r="G115">
            <v>618</v>
          </cell>
          <cell r="J115">
            <v>-8000000</v>
          </cell>
        </row>
        <row r="116">
          <cell r="G116">
            <v>619</v>
          </cell>
          <cell r="J116">
            <v>-8000000</v>
          </cell>
        </row>
        <row r="117">
          <cell r="G117">
            <v>620</v>
          </cell>
          <cell r="J117">
            <v>-8000000</v>
          </cell>
        </row>
        <row r="118">
          <cell r="G118">
            <v>621</v>
          </cell>
          <cell r="J118">
            <v>-8000000</v>
          </cell>
        </row>
        <row r="119">
          <cell r="G119">
            <v>622</v>
          </cell>
          <cell r="J119">
            <v>-8000000</v>
          </cell>
        </row>
        <row r="120">
          <cell r="G120">
            <v>623</v>
          </cell>
          <cell r="J120">
            <v>-8000000</v>
          </cell>
        </row>
        <row r="121">
          <cell r="G121">
            <v>624</v>
          </cell>
          <cell r="J121">
            <v>-8000000</v>
          </cell>
        </row>
        <row r="122">
          <cell r="G122">
            <v>625</v>
          </cell>
          <cell r="J122">
            <v>-8000000</v>
          </cell>
        </row>
        <row r="123">
          <cell r="J123">
            <v>-8000000</v>
          </cell>
        </row>
        <row r="124">
          <cell r="J124">
            <v>-8000000</v>
          </cell>
        </row>
        <row r="125">
          <cell r="J125">
            <v>-8000000</v>
          </cell>
        </row>
        <row r="126">
          <cell r="G126">
            <v>631</v>
          </cell>
          <cell r="J126">
            <v>-8000000</v>
          </cell>
        </row>
        <row r="127">
          <cell r="G127">
            <v>632</v>
          </cell>
          <cell r="J127">
            <v>-8000000</v>
          </cell>
        </row>
        <row r="128">
          <cell r="G128">
            <v>633</v>
          </cell>
          <cell r="J128">
            <v>-8000000</v>
          </cell>
        </row>
        <row r="129">
          <cell r="G129">
            <v>634</v>
          </cell>
          <cell r="J129">
            <v>-8000000</v>
          </cell>
        </row>
        <row r="130">
          <cell r="G130">
            <v>635</v>
          </cell>
          <cell r="J130">
            <v>-8000000</v>
          </cell>
        </row>
        <row r="131">
          <cell r="G131">
            <v>636</v>
          </cell>
          <cell r="J131">
            <v>-8000000</v>
          </cell>
        </row>
        <row r="132">
          <cell r="G132">
            <v>637</v>
          </cell>
          <cell r="J132">
            <v>-8000000</v>
          </cell>
        </row>
        <row r="133">
          <cell r="G133">
            <v>638</v>
          </cell>
          <cell r="J133">
            <v>-8000000</v>
          </cell>
        </row>
        <row r="134">
          <cell r="G134">
            <v>639</v>
          </cell>
          <cell r="J134">
            <v>-8000000</v>
          </cell>
        </row>
        <row r="135">
          <cell r="G135">
            <v>640</v>
          </cell>
          <cell r="J135">
            <v>-8000000</v>
          </cell>
        </row>
        <row r="136">
          <cell r="G136">
            <v>641</v>
          </cell>
          <cell r="J136">
            <v>-8000000</v>
          </cell>
        </row>
        <row r="137">
          <cell r="J137">
            <v>-8000000</v>
          </cell>
        </row>
        <row r="138">
          <cell r="J138">
            <v>-8000000</v>
          </cell>
        </row>
        <row r="139">
          <cell r="J139">
            <v>-8000000</v>
          </cell>
        </row>
        <row r="140">
          <cell r="G140">
            <v>647</v>
          </cell>
          <cell r="J140">
            <v>-8000000</v>
          </cell>
        </row>
        <row r="141">
          <cell r="J141">
            <v>-8000000</v>
          </cell>
        </row>
        <row r="142">
          <cell r="J142">
            <v>-8000000</v>
          </cell>
        </row>
        <row r="143">
          <cell r="J143">
            <v>-8000000</v>
          </cell>
        </row>
        <row r="144">
          <cell r="G144">
            <v>648</v>
          </cell>
          <cell r="J144">
            <v>-8000000</v>
          </cell>
        </row>
        <row r="145">
          <cell r="G145">
            <v>649</v>
          </cell>
          <cell r="J145">
            <v>-8000000</v>
          </cell>
        </row>
        <row r="146">
          <cell r="J146">
            <v>-8000000</v>
          </cell>
        </row>
        <row r="147">
          <cell r="J147">
            <v>-8000000</v>
          </cell>
        </row>
        <row r="148">
          <cell r="J148">
            <v>-8000000</v>
          </cell>
        </row>
        <row r="149">
          <cell r="G149">
            <v>663</v>
          </cell>
          <cell r="J149">
            <v>-8000000</v>
          </cell>
        </row>
        <row r="150">
          <cell r="G150">
            <v>664</v>
          </cell>
          <cell r="J150">
            <v>-8000000</v>
          </cell>
        </row>
        <row r="151">
          <cell r="G151">
            <v>665</v>
          </cell>
          <cell r="J151">
            <v>-8000000</v>
          </cell>
        </row>
        <row r="152">
          <cell r="G152">
            <v>666</v>
          </cell>
          <cell r="J152">
            <v>-8000000</v>
          </cell>
        </row>
        <row r="153">
          <cell r="G153">
            <v>667</v>
          </cell>
          <cell r="J153">
            <v>-8000000</v>
          </cell>
        </row>
        <row r="154">
          <cell r="G154">
            <v>668</v>
          </cell>
          <cell r="J154">
            <v>-8000000</v>
          </cell>
        </row>
        <row r="155">
          <cell r="G155">
            <v>669</v>
          </cell>
          <cell r="J155">
            <v>-8000000</v>
          </cell>
        </row>
        <row r="156">
          <cell r="G156">
            <v>670</v>
          </cell>
          <cell r="J156">
            <v>-8000000</v>
          </cell>
        </row>
        <row r="157">
          <cell r="G157">
            <v>671</v>
          </cell>
          <cell r="J157">
            <v>-8000000</v>
          </cell>
        </row>
        <row r="158">
          <cell r="G158">
            <v>672</v>
          </cell>
          <cell r="J158">
            <v>-8000000</v>
          </cell>
        </row>
        <row r="159">
          <cell r="J159">
            <v>-8000000</v>
          </cell>
        </row>
        <row r="160">
          <cell r="J160">
            <v>-8000000</v>
          </cell>
        </row>
        <row r="161">
          <cell r="J161">
            <v>-8000000</v>
          </cell>
        </row>
        <row r="162">
          <cell r="G162">
            <v>650</v>
          </cell>
          <cell r="J162">
            <v>-8000000</v>
          </cell>
        </row>
        <row r="163">
          <cell r="J163">
            <v>-8000000</v>
          </cell>
        </row>
        <row r="164">
          <cell r="J164">
            <v>-8000000</v>
          </cell>
        </row>
        <row r="165">
          <cell r="J165">
            <v>-8000000</v>
          </cell>
        </row>
        <row r="166">
          <cell r="G166">
            <v>679</v>
          </cell>
          <cell r="J166">
            <v>-8000000</v>
          </cell>
        </row>
        <row r="167">
          <cell r="G167">
            <v>680</v>
          </cell>
          <cell r="J167">
            <v>-8000000</v>
          </cell>
        </row>
        <row r="168">
          <cell r="G168">
            <v>681</v>
          </cell>
          <cell r="J168">
            <v>-8000000</v>
          </cell>
        </row>
        <row r="169">
          <cell r="G169">
            <v>682</v>
          </cell>
          <cell r="J169">
            <v>-8000000</v>
          </cell>
        </row>
        <row r="170">
          <cell r="G170">
            <v>683</v>
          </cell>
          <cell r="J170">
            <v>-8000000</v>
          </cell>
        </row>
        <row r="171">
          <cell r="G171">
            <v>684</v>
          </cell>
          <cell r="J171">
            <v>-8000000</v>
          </cell>
        </row>
        <row r="172">
          <cell r="G172">
            <v>685</v>
          </cell>
          <cell r="J172">
            <v>-8000000</v>
          </cell>
        </row>
        <row r="173">
          <cell r="G173">
            <v>686</v>
          </cell>
          <cell r="J173">
            <v>-8000000</v>
          </cell>
        </row>
        <row r="174">
          <cell r="G174">
            <v>687</v>
          </cell>
          <cell r="J174">
            <v>-8000000</v>
          </cell>
        </row>
        <row r="175">
          <cell r="G175">
            <v>688</v>
          </cell>
          <cell r="J175">
            <v>-8000000</v>
          </cell>
        </row>
        <row r="176">
          <cell r="G176">
            <v>689</v>
          </cell>
          <cell r="J176">
            <v>-8000000</v>
          </cell>
        </row>
        <row r="177">
          <cell r="G177">
            <v>690</v>
          </cell>
          <cell r="J177">
            <v>-8000000</v>
          </cell>
        </row>
        <row r="178">
          <cell r="G178">
            <v>691</v>
          </cell>
          <cell r="J178">
            <v>-8000000</v>
          </cell>
        </row>
        <row r="179">
          <cell r="G179">
            <v>692</v>
          </cell>
          <cell r="J179">
            <v>-8000000</v>
          </cell>
        </row>
        <row r="180">
          <cell r="J180">
            <v>-8000000</v>
          </cell>
        </row>
        <row r="181">
          <cell r="J181">
            <v>-8000000</v>
          </cell>
        </row>
        <row r="182">
          <cell r="J182">
            <v>-8000000</v>
          </cell>
        </row>
        <row r="183">
          <cell r="G183">
            <v>651</v>
          </cell>
          <cell r="J183">
            <v>-8000000</v>
          </cell>
        </row>
        <row r="184">
          <cell r="J184">
            <v>-8000000</v>
          </cell>
        </row>
        <row r="185">
          <cell r="J185">
            <v>-8000000</v>
          </cell>
        </row>
        <row r="186">
          <cell r="G186">
            <v>652</v>
          </cell>
          <cell r="J186">
            <v>-8000000</v>
          </cell>
        </row>
        <row r="187">
          <cell r="J187">
            <v>-8000000</v>
          </cell>
        </row>
        <row r="188">
          <cell r="J188">
            <v>-8000000</v>
          </cell>
        </row>
        <row r="189">
          <cell r="J189">
            <v>-8000000</v>
          </cell>
        </row>
        <row r="190">
          <cell r="G190">
            <v>695</v>
          </cell>
          <cell r="J190">
            <v>-8000000</v>
          </cell>
        </row>
        <row r="191">
          <cell r="G191">
            <v>696</v>
          </cell>
          <cell r="J191">
            <v>-8000000</v>
          </cell>
        </row>
        <row r="192">
          <cell r="G192">
            <v>697</v>
          </cell>
          <cell r="J192">
            <v>-8000000</v>
          </cell>
        </row>
        <row r="193">
          <cell r="G193">
            <v>698</v>
          </cell>
          <cell r="J193">
            <v>-8000000</v>
          </cell>
        </row>
        <row r="194">
          <cell r="G194">
            <v>699</v>
          </cell>
          <cell r="J194">
            <v>-8000000</v>
          </cell>
        </row>
        <row r="195">
          <cell r="G195">
            <v>700</v>
          </cell>
          <cell r="J195">
            <v>-8000000</v>
          </cell>
        </row>
        <row r="196">
          <cell r="G196">
            <v>701</v>
          </cell>
          <cell r="J196">
            <v>-8000000</v>
          </cell>
        </row>
        <row r="197">
          <cell r="G197">
            <v>702</v>
          </cell>
          <cell r="J197">
            <v>-8000000</v>
          </cell>
        </row>
        <row r="198">
          <cell r="G198">
            <v>703</v>
          </cell>
          <cell r="J198">
            <v>-8000000</v>
          </cell>
        </row>
        <row r="199">
          <cell r="G199">
            <v>704</v>
          </cell>
          <cell r="J199">
            <v>-8000000</v>
          </cell>
        </row>
        <row r="200">
          <cell r="G200">
            <v>705</v>
          </cell>
          <cell r="J200">
            <v>-8000000</v>
          </cell>
        </row>
        <row r="201">
          <cell r="G201">
            <v>706</v>
          </cell>
          <cell r="J201">
            <v>-8000000</v>
          </cell>
        </row>
        <row r="202">
          <cell r="G202">
            <v>707</v>
          </cell>
          <cell r="J202">
            <v>-8000000</v>
          </cell>
        </row>
        <row r="203">
          <cell r="J203">
            <v>-8000000</v>
          </cell>
        </row>
        <row r="204">
          <cell r="J204">
            <v>-8000000</v>
          </cell>
        </row>
        <row r="205">
          <cell r="J205">
            <v>-8000000</v>
          </cell>
        </row>
        <row r="206">
          <cell r="G206">
            <v>653</v>
          </cell>
          <cell r="J206">
            <v>-8000000</v>
          </cell>
        </row>
        <row r="207">
          <cell r="J207">
            <v>-8000000</v>
          </cell>
        </row>
        <row r="208">
          <cell r="J208">
            <v>-8000000</v>
          </cell>
        </row>
        <row r="209">
          <cell r="J209">
            <v>-8000000</v>
          </cell>
        </row>
        <row r="210">
          <cell r="J210">
            <v>-8000000</v>
          </cell>
        </row>
        <row r="211">
          <cell r="J211">
            <v>-8000000</v>
          </cell>
        </row>
        <row r="212">
          <cell r="J212">
            <v>-8000000</v>
          </cell>
        </row>
        <row r="213">
          <cell r="J213">
            <v>-8000000</v>
          </cell>
        </row>
        <row r="214">
          <cell r="J214">
            <v>-8000000</v>
          </cell>
        </row>
        <row r="215">
          <cell r="J215">
            <v>-8000000</v>
          </cell>
        </row>
        <row r="216">
          <cell r="J216">
            <v>-8000000</v>
          </cell>
        </row>
        <row r="217">
          <cell r="J217">
            <v>-8000000</v>
          </cell>
        </row>
        <row r="218">
          <cell r="J218">
            <v>-8000000</v>
          </cell>
        </row>
        <row r="219">
          <cell r="J219">
            <v>-8000000</v>
          </cell>
        </row>
        <row r="220">
          <cell r="J220">
            <v>-8000000</v>
          </cell>
        </row>
        <row r="221">
          <cell r="J221">
            <v>-8000000</v>
          </cell>
        </row>
        <row r="222">
          <cell r="J222">
            <v>-8000000</v>
          </cell>
        </row>
        <row r="223">
          <cell r="J223">
            <v>-8000000</v>
          </cell>
        </row>
        <row r="224">
          <cell r="J224">
            <v>-8000000</v>
          </cell>
        </row>
        <row r="225">
          <cell r="J225">
            <v>-8000000</v>
          </cell>
        </row>
        <row r="226">
          <cell r="J226">
            <v>-8000000</v>
          </cell>
        </row>
        <row r="227">
          <cell r="J227">
            <v>-8000000</v>
          </cell>
        </row>
        <row r="228">
          <cell r="J228">
            <v>-8000000</v>
          </cell>
        </row>
        <row r="229">
          <cell r="J229">
            <v>-8000000</v>
          </cell>
        </row>
        <row r="230">
          <cell r="J230">
            <v>-8000000</v>
          </cell>
        </row>
        <row r="231">
          <cell r="J231">
            <v>-8000000</v>
          </cell>
        </row>
        <row r="232">
          <cell r="J232">
            <v>-8000000</v>
          </cell>
        </row>
        <row r="233">
          <cell r="J233">
            <v>-8000000</v>
          </cell>
        </row>
        <row r="234">
          <cell r="J234">
            <v>-8000000</v>
          </cell>
        </row>
        <row r="235">
          <cell r="J235">
            <v>-8000000</v>
          </cell>
        </row>
        <row r="236">
          <cell r="J236">
            <v>-8000000</v>
          </cell>
        </row>
        <row r="237">
          <cell r="J237">
            <v>-8000000</v>
          </cell>
        </row>
        <row r="238">
          <cell r="J238">
            <v>-8000000</v>
          </cell>
        </row>
        <row r="239">
          <cell r="J239">
            <v>-8000000</v>
          </cell>
        </row>
        <row r="240">
          <cell r="J240">
            <v>-8000000</v>
          </cell>
        </row>
        <row r="241">
          <cell r="J241">
            <v>-8000000</v>
          </cell>
        </row>
        <row r="242">
          <cell r="J242">
            <v>-8000000</v>
          </cell>
        </row>
        <row r="243">
          <cell r="J243">
            <v>-8000000</v>
          </cell>
        </row>
        <row r="244">
          <cell r="J244">
            <v>-8000000</v>
          </cell>
        </row>
        <row r="245">
          <cell r="J245">
            <v>-8000000</v>
          </cell>
        </row>
        <row r="246">
          <cell r="J246">
            <v>-8000000</v>
          </cell>
        </row>
        <row r="247">
          <cell r="J247">
            <v>-8000000</v>
          </cell>
        </row>
        <row r="248">
          <cell r="J248">
            <v>-8000000</v>
          </cell>
        </row>
        <row r="249">
          <cell r="J249">
            <v>-8000000</v>
          </cell>
        </row>
        <row r="250">
          <cell r="J250">
            <v>-8000000</v>
          </cell>
        </row>
        <row r="251">
          <cell r="J251">
            <v>-8000000</v>
          </cell>
        </row>
        <row r="252">
          <cell r="J252">
            <v>-8000000</v>
          </cell>
        </row>
        <row r="253">
          <cell r="J253">
            <v>-8000000</v>
          </cell>
        </row>
        <row r="254">
          <cell r="J254">
            <v>-8000000</v>
          </cell>
        </row>
        <row r="255">
          <cell r="J255">
            <v>-8000000</v>
          </cell>
        </row>
        <row r="256">
          <cell r="J256">
            <v>-8000000</v>
          </cell>
        </row>
        <row r="257">
          <cell r="J257">
            <v>-8000000</v>
          </cell>
        </row>
        <row r="258">
          <cell r="J258">
            <v>-8000000</v>
          </cell>
        </row>
        <row r="259">
          <cell r="J259">
            <v>-8000000</v>
          </cell>
        </row>
        <row r="260">
          <cell r="J260">
            <v>-8000000</v>
          </cell>
        </row>
        <row r="261">
          <cell r="J261">
            <v>-8000000</v>
          </cell>
        </row>
        <row r="262">
          <cell r="J262">
            <v>-8000000</v>
          </cell>
        </row>
        <row r="263">
          <cell r="J263">
            <v>-8000000</v>
          </cell>
        </row>
        <row r="264">
          <cell r="J264">
            <v>-8000000</v>
          </cell>
        </row>
        <row r="265">
          <cell r="J265">
            <v>-8000000</v>
          </cell>
        </row>
        <row r="266">
          <cell r="J266">
            <v>-8000000</v>
          </cell>
        </row>
        <row r="267">
          <cell r="J267">
            <v>-8000000</v>
          </cell>
        </row>
        <row r="268">
          <cell r="J268">
            <v>-8000000</v>
          </cell>
        </row>
        <row r="269">
          <cell r="J269">
            <v>-8000000</v>
          </cell>
        </row>
        <row r="270">
          <cell r="J270">
            <v>-8000000</v>
          </cell>
        </row>
        <row r="271">
          <cell r="J271">
            <v>-8000000</v>
          </cell>
        </row>
        <row r="272">
          <cell r="J272">
            <v>-8000000</v>
          </cell>
        </row>
        <row r="273">
          <cell r="J273">
            <v>-8000000</v>
          </cell>
        </row>
        <row r="274">
          <cell r="J274">
            <v>-8000000</v>
          </cell>
        </row>
        <row r="275">
          <cell r="J275">
            <v>-8000000</v>
          </cell>
        </row>
        <row r="276">
          <cell r="J276">
            <v>-8000000</v>
          </cell>
        </row>
        <row r="277">
          <cell r="J277">
            <v>-8000000</v>
          </cell>
        </row>
        <row r="278">
          <cell r="J278">
            <v>-8000000</v>
          </cell>
        </row>
        <row r="279">
          <cell r="J279">
            <v>-8000000</v>
          </cell>
        </row>
        <row r="280">
          <cell r="J280">
            <v>-8000000</v>
          </cell>
        </row>
        <row r="281">
          <cell r="J281">
            <v>-8000000</v>
          </cell>
        </row>
        <row r="282">
          <cell r="J282">
            <v>-8000000</v>
          </cell>
        </row>
        <row r="283">
          <cell r="J283">
            <v>-8000000</v>
          </cell>
        </row>
        <row r="284">
          <cell r="J284">
            <v>-8000000</v>
          </cell>
        </row>
        <row r="285">
          <cell r="J285">
            <v>-8000000</v>
          </cell>
        </row>
        <row r="286">
          <cell r="J286">
            <v>-8000000</v>
          </cell>
        </row>
        <row r="287">
          <cell r="J287">
            <v>-8000000</v>
          </cell>
        </row>
        <row r="288">
          <cell r="J288">
            <v>-8000000</v>
          </cell>
        </row>
        <row r="289">
          <cell r="J289">
            <v>-8000000</v>
          </cell>
        </row>
      </sheetData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es 20-06"/>
      <sheetName val="Pmos Individuos"/>
      <sheetName val="Pers orig."/>
      <sheetName val="Hipot."/>
      <sheetName val="Pmos Hipotec."/>
      <sheetName val="T.C. final"/>
      <sheetName val="Tarjetas"/>
      <sheetName val="Tarjetas orig."/>
      <sheetName val="Dist. seguros total"/>
      <sheetName val="Seguros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0</v>
          </cell>
          <cell r="B3">
            <v>5.3600000000000002E-2</v>
          </cell>
          <cell r="C3">
            <v>16</v>
          </cell>
          <cell r="D3">
            <v>16</v>
          </cell>
          <cell r="E3">
            <v>19</v>
          </cell>
          <cell r="F3">
            <v>21</v>
          </cell>
          <cell r="G3">
            <v>21</v>
          </cell>
          <cell r="H3">
            <v>21</v>
          </cell>
          <cell r="I3">
            <v>46</v>
          </cell>
          <cell r="J3">
            <v>46</v>
          </cell>
          <cell r="K3">
            <v>51</v>
          </cell>
          <cell r="L3">
            <v>72</v>
          </cell>
          <cell r="M3">
            <v>72</v>
          </cell>
          <cell r="N3">
            <v>72</v>
          </cell>
          <cell r="O3">
            <v>473</v>
          </cell>
        </row>
        <row r="4">
          <cell r="A4">
            <v>1</v>
          </cell>
          <cell r="B4">
            <v>1.8800000000000001E-2</v>
          </cell>
          <cell r="C4">
            <v>6</v>
          </cell>
          <cell r="D4">
            <v>6</v>
          </cell>
          <cell r="E4">
            <v>7</v>
          </cell>
          <cell r="F4">
            <v>7</v>
          </cell>
          <cell r="G4">
            <v>7</v>
          </cell>
          <cell r="H4">
            <v>7</v>
          </cell>
          <cell r="I4">
            <v>16</v>
          </cell>
          <cell r="J4">
            <v>16</v>
          </cell>
          <cell r="K4">
            <v>18</v>
          </cell>
          <cell r="L4">
            <v>25</v>
          </cell>
          <cell r="M4">
            <v>25</v>
          </cell>
          <cell r="N4">
            <v>25</v>
          </cell>
          <cell r="O4">
            <v>165</v>
          </cell>
        </row>
        <row r="5">
          <cell r="A5">
            <v>2</v>
          </cell>
          <cell r="B5">
            <v>1.8800000000000001E-2</v>
          </cell>
          <cell r="C5">
            <v>6</v>
          </cell>
          <cell r="D5">
            <v>6</v>
          </cell>
          <cell r="E5">
            <v>7</v>
          </cell>
          <cell r="F5">
            <v>7</v>
          </cell>
          <cell r="G5">
            <v>7</v>
          </cell>
          <cell r="H5">
            <v>7</v>
          </cell>
          <cell r="I5">
            <v>16</v>
          </cell>
          <cell r="J5">
            <v>16</v>
          </cell>
          <cell r="K5">
            <v>18</v>
          </cell>
          <cell r="L5">
            <v>25</v>
          </cell>
          <cell r="M5">
            <v>25</v>
          </cell>
          <cell r="N5">
            <v>25</v>
          </cell>
          <cell r="O5">
            <v>165</v>
          </cell>
        </row>
        <row r="6">
          <cell r="A6">
            <v>3</v>
          </cell>
          <cell r="B6">
            <v>1.5599999999999999E-2</v>
          </cell>
          <cell r="C6">
            <v>5</v>
          </cell>
          <cell r="D6">
            <v>5</v>
          </cell>
          <cell r="E6">
            <v>5</v>
          </cell>
          <cell r="F6">
            <v>6</v>
          </cell>
          <cell r="G6">
            <v>6</v>
          </cell>
          <cell r="H6">
            <v>6</v>
          </cell>
          <cell r="I6">
            <v>14</v>
          </cell>
          <cell r="J6">
            <v>14</v>
          </cell>
          <cell r="K6">
            <v>15</v>
          </cell>
          <cell r="L6">
            <v>21</v>
          </cell>
          <cell r="M6">
            <v>21</v>
          </cell>
          <cell r="N6">
            <v>21</v>
          </cell>
          <cell r="O6">
            <v>139</v>
          </cell>
        </row>
        <row r="7">
          <cell r="A7">
            <v>4</v>
          </cell>
          <cell r="B7">
            <v>1.72E-2</v>
          </cell>
          <cell r="C7">
            <v>5</v>
          </cell>
          <cell r="D7">
            <v>5</v>
          </cell>
          <cell r="E7">
            <v>6</v>
          </cell>
          <cell r="F7">
            <v>7</v>
          </cell>
          <cell r="G7">
            <v>7</v>
          </cell>
          <cell r="H7">
            <v>7</v>
          </cell>
          <cell r="I7">
            <v>15</v>
          </cell>
          <cell r="J7">
            <v>15</v>
          </cell>
          <cell r="K7">
            <v>16</v>
          </cell>
          <cell r="L7">
            <v>23</v>
          </cell>
          <cell r="M7">
            <v>23</v>
          </cell>
          <cell r="N7">
            <v>23</v>
          </cell>
          <cell r="O7">
            <v>152</v>
          </cell>
        </row>
        <row r="8">
          <cell r="A8">
            <v>5</v>
          </cell>
          <cell r="B8">
            <v>1.44E-2</v>
          </cell>
          <cell r="C8">
            <v>4</v>
          </cell>
          <cell r="D8">
            <v>4</v>
          </cell>
          <cell r="E8">
            <v>5</v>
          </cell>
          <cell r="F8">
            <v>5</v>
          </cell>
          <cell r="G8">
            <v>5</v>
          </cell>
          <cell r="H8">
            <v>5</v>
          </cell>
          <cell r="I8">
            <v>12</v>
          </cell>
          <cell r="J8">
            <v>12</v>
          </cell>
          <cell r="K8">
            <v>14</v>
          </cell>
          <cell r="L8">
            <v>19</v>
          </cell>
          <cell r="M8">
            <v>19</v>
          </cell>
          <cell r="N8">
            <v>19</v>
          </cell>
          <cell r="O8">
            <v>123</v>
          </cell>
        </row>
        <row r="9">
          <cell r="A9">
            <v>6</v>
          </cell>
          <cell r="B9">
            <v>1.72E-2</v>
          </cell>
          <cell r="C9">
            <v>5</v>
          </cell>
          <cell r="D9">
            <v>5</v>
          </cell>
          <cell r="E9">
            <v>6</v>
          </cell>
          <cell r="F9">
            <v>7</v>
          </cell>
          <cell r="G9">
            <v>7</v>
          </cell>
          <cell r="H9">
            <v>7</v>
          </cell>
          <cell r="I9">
            <v>15</v>
          </cell>
          <cell r="J9">
            <v>15</v>
          </cell>
          <cell r="K9">
            <v>16</v>
          </cell>
          <cell r="L9">
            <v>23</v>
          </cell>
          <cell r="M9">
            <v>23</v>
          </cell>
          <cell r="N9">
            <v>23</v>
          </cell>
          <cell r="O9">
            <v>152</v>
          </cell>
        </row>
        <row r="10">
          <cell r="A10">
            <v>8</v>
          </cell>
          <cell r="B10">
            <v>2.24E-2</v>
          </cell>
          <cell r="C10">
            <v>7</v>
          </cell>
          <cell r="D10">
            <v>7</v>
          </cell>
          <cell r="E10">
            <v>8</v>
          </cell>
          <cell r="F10">
            <v>8</v>
          </cell>
          <cell r="G10">
            <v>8</v>
          </cell>
          <cell r="H10">
            <v>8</v>
          </cell>
          <cell r="I10">
            <v>19</v>
          </cell>
          <cell r="J10">
            <v>19</v>
          </cell>
          <cell r="K10">
            <v>21</v>
          </cell>
          <cell r="L10">
            <v>30</v>
          </cell>
          <cell r="M10">
            <v>30</v>
          </cell>
          <cell r="N10">
            <v>30</v>
          </cell>
          <cell r="O10">
            <v>195</v>
          </cell>
        </row>
        <row r="11">
          <cell r="A11">
            <v>21</v>
          </cell>
          <cell r="B11">
            <v>5.1999999999999998E-3</v>
          </cell>
          <cell r="C11">
            <v>2</v>
          </cell>
          <cell r="D11">
            <v>2</v>
          </cell>
          <cell r="E11">
            <v>2</v>
          </cell>
          <cell r="F11">
            <v>2</v>
          </cell>
          <cell r="G11">
            <v>2</v>
          </cell>
          <cell r="H11">
            <v>2</v>
          </cell>
          <cell r="I11">
            <v>4</v>
          </cell>
          <cell r="J11">
            <v>4</v>
          </cell>
          <cell r="K11">
            <v>5</v>
          </cell>
          <cell r="L11">
            <v>7</v>
          </cell>
          <cell r="M11">
            <v>7</v>
          </cell>
          <cell r="N11">
            <v>7</v>
          </cell>
          <cell r="O11">
            <v>46</v>
          </cell>
        </row>
        <row r="12">
          <cell r="A12">
            <v>22</v>
          </cell>
          <cell r="B12">
            <v>2.1999999999999999E-2</v>
          </cell>
          <cell r="C12">
            <v>7</v>
          </cell>
          <cell r="D12">
            <v>7</v>
          </cell>
          <cell r="E12">
            <v>8</v>
          </cell>
          <cell r="F12">
            <v>8</v>
          </cell>
          <cell r="G12">
            <v>8</v>
          </cell>
          <cell r="H12">
            <v>8</v>
          </cell>
          <cell r="I12">
            <v>19</v>
          </cell>
          <cell r="J12">
            <v>19</v>
          </cell>
          <cell r="K12">
            <v>21</v>
          </cell>
          <cell r="L12">
            <v>30</v>
          </cell>
          <cell r="M12">
            <v>30</v>
          </cell>
          <cell r="N12">
            <v>30</v>
          </cell>
          <cell r="O12">
            <v>195</v>
          </cell>
        </row>
        <row r="13">
          <cell r="A13">
            <v>23</v>
          </cell>
          <cell r="B13">
            <v>1.6E-2</v>
          </cell>
          <cell r="C13">
            <v>5</v>
          </cell>
          <cell r="D13">
            <v>5</v>
          </cell>
          <cell r="E13">
            <v>5</v>
          </cell>
          <cell r="F13">
            <v>6</v>
          </cell>
          <cell r="G13">
            <v>6</v>
          </cell>
          <cell r="H13">
            <v>6</v>
          </cell>
          <cell r="I13">
            <v>14</v>
          </cell>
          <cell r="J13">
            <v>14</v>
          </cell>
          <cell r="K13">
            <v>15</v>
          </cell>
          <cell r="L13">
            <v>22</v>
          </cell>
          <cell r="M13">
            <v>22</v>
          </cell>
          <cell r="N13">
            <v>22</v>
          </cell>
          <cell r="O13">
            <v>142</v>
          </cell>
        </row>
        <row r="14">
          <cell r="A14">
            <v>24</v>
          </cell>
          <cell r="B14">
            <v>1.6E-2</v>
          </cell>
          <cell r="C14">
            <v>5</v>
          </cell>
          <cell r="D14">
            <v>5</v>
          </cell>
          <cell r="E14">
            <v>5</v>
          </cell>
          <cell r="F14">
            <v>6</v>
          </cell>
          <cell r="G14">
            <v>6</v>
          </cell>
          <cell r="H14">
            <v>6</v>
          </cell>
          <cell r="I14">
            <v>14</v>
          </cell>
          <cell r="J14">
            <v>14</v>
          </cell>
          <cell r="K14">
            <v>15</v>
          </cell>
          <cell r="L14">
            <v>22</v>
          </cell>
          <cell r="M14">
            <v>22</v>
          </cell>
          <cell r="N14">
            <v>22</v>
          </cell>
          <cell r="O14">
            <v>142</v>
          </cell>
        </row>
        <row r="15">
          <cell r="A15">
            <v>25</v>
          </cell>
          <cell r="B15">
            <v>1.72E-2</v>
          </cell>
          <cell r="C15">
            <v>5</v>
          </cell>
          <cell r="D15">
            <v>5</v>
          </cell>
          <cell r="E15">
            <v>6</v>
          </cell>
          <cell r="F15">
            <v>7</v>
          </cell>
          <cell r="G15">
            <v>7</v>
          </cell>
          <cell r="H15">
            <v>7</v>
          </cell>
          <cell r="I15">
            <v>15</v>
          </cell>
          <cell r="J15">
            <v>15</v>
          </cell>
          <cell r="K15">
            <v>16</v>
          </cell>
          <cell r="L15">
            <v>23</v>
          </cell>
          <cell r="M15">
            <v>23</v>
          </cell>
          <cell r="N15">
            <v>23</v>
          </cell>
          <cell r="O15">
            <v>152</v>
          </cell>
        </row>
        <row r="16">
          <cell r="A16">
            <v>26</v>
          </cell>
          <cell r="B16">
            <v>1.52E-2</v>
          </cell>
          <cell r="C16">
            <v>5</v>
          </cell>
          <cell r="D16">
            <v>5</v>
          </cell>
          <cell r="E16">
            <v>5</v>
          </cell>
          <cell r="F16">
            <v>6</v>
          </cell>
          <cell r="G16">
            <v>6</v>
          </cell>
          <cell r="H16">
            <v>6</v>
          </cell>
          <cell r="I16">
            <v>13</v>
          </cell>
          <cell r="J16">
            <v>13</v>
          </cell>
          <cell r="K16">
            <v>14</v>
          </cell>
          <cell r="L16">
            <v>21</v>
          </cell>
          <cell r="M16">
            <v>21</v>
          </cell>
          <cell r="N16">
            <v>21</v>
          </cell>
          <cell r="O16">
            <v>136</v>
          </cell>
        </row>
        <row r="17">
          <cell r="A17">
            <v>27</v>
          </cell>
          <cell r="B17">
            <v>7.1999999999999998E-3</v>
          </cell>
          <cell r="C17">
            <v>2</v>
          </cell>
          <cell r="D17">
            <v>2</v>
          </cell>
          <cell r="E17">
            <v>3</v>
          </cell>
          <cell r="F17">
            <v>3</v>
          </cell>
          <cell r="G17">
            <v>3</v>
          </cell>
          <cell r="H17">
            <v>3</v>
          </cell>
          <cell r="I17">
            <v>6</v>
          </cell>
          <cell r="J17">
            <v>6</v>
          </cell>
          <cell r="K17">
            <v>7</v>
          </cell>
          <cell r="L17">
            <v>10</v>
          </cell>
          <cell r="M17">
            <v>10</v>
          </cell>
          <cell r="N17">
            <v>10</v>
          </cell>
          <cell r="O17">
            <v>65</v>
          </cell>
        </row>
        <row r="18">
          <cell r="A18">
            <v>28</v>
          </cell>
          <cell r="B18">
            <v>1.6799999999999999E-2</v>
          </cell>
          <cell r="C18">
            <v>5</v>
          </cell>
          <cell r="D18">
            <v>5</v>
          </cell>
          <cell r="E18">
            <v>6</v>
          </cell>
          <cell r="F18">
            <v>6</v>
          </cell>
          <cell r="G18">
            <v>6</v>
          </cell>
          <cell r="H18">
            <v>6</v>
          </cell>
          <cell r="I18">
            <v>14</v>
          </cell>
          <cell r="J18">
            <v>14</v>
          </cell>
          <cell r="K18">
            <v>16</v>
          </cell>
          <cell r="L18">
            <v>23</v>
          </cell>
          <cell r="M18">
            <v>23</v>
          </cell>
          <cell r="N18">
            <v>23</v>
          </cell>
          <cell r="O18">
            <v>147</v>
          </cell>
        </row>
        <row r="19">
          <cell r="A19">
            <v>30</v>
          </cell>
          <cell r="B19">
            <v>1.32E-2</v>
          </cell>
          <cell r="C19">
            <v>4</v>
          </cell>
          <cell r="D19">
            <v>4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11</v>
          </cell>
          <cell r="J19">
            <v>11</v>
          </cell>
          <cell r="K19">
            <v>13</v>
          </cell>
          <cell r="L19">
            <v>18</v>
          </cell>
          <cell r="M19">
            <v>18</v>
          </cell>
          <cell r="N19">
            <v>18</v>
          </cell>
          <cell r="O19">
            <v>117</v>
          </cell>
        </row>
        <row r="20">
          <cell r="A20">
            <v>31</v>
          </cell>
          <cell r="B20">
            <v>6.0000000000000001E-3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2</v>
          </cell>
          <cell r="H20">
            <v>2</v>
          </cell>
          <cell r="I20">
            <v>5</v>
          </cell>
          <cell r="J20">
            <v>5</v>
          </cell>
          <cell r="K20">
            <v>6</v>
          </cell>
          <cell r="L20">
            <v>8</v>
          </cell>
          <cell r="M20">
            <v>8</v>
          </cell>
          <cell r="N20">
            <v>8</v>
          </cell>
          <cell r="O20">
            <v>52</v>
          </cell>
        </row>
        <row r="21">
          <cell r="A21">
            <v>32</v>
          </cell>
          <cell r="B21">
            <v>1.6000000000000001E-3</v>
          </cell>
          <cell r="C21">
            <v>1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2</v>
          </cell>
          <cell r="L21">
            <v>2</v>
          </cell>
          <cell r="M21">
            <v>2</v>
          </cell>
          <cell r="N21">
            <v>2</v>
          </cell>
          <cell r="O21">
            <v>16</v>
          </cell>
        </row>
        <row r="22">
          <cell r="A22">
            <v>33</v>
          </cell>
          <cell r="B22">
            <v>0.01</v>
          </cell>
          <cell r="C22">
            <v>3</v>
          </cell>
          <cell r="D22">
            <v>3</v>
          </cell>
          <cell r="E22">
            <v>4</v>
          </cell>
          <cell r="F22">
            <v>4</v>
          </cell>
          <cell r="G22">
            <v>4</v>
          </cell>
          <cell r="H22">
            <v>4</v>
          </cell>
          <cell r="I22">
            <v>9</v>
          </cell>
          <cell r="J22">
            <v>9</v>
          </cell>
          <cell r="K22">
            <v>10</v>
          </cell>
          <cell r="L22">
            <v>14</v>
          </cell>
          <cell r="M22">
            <v>14</v>
          </cell>
          <cell r="N22">
            <v>14</v>
          </cell>
          <cell r="O22">
            <v>92</v>
          </cell>
        </row>
        <row r="23">
          <cell r="A23">
            <v>34</v>
          </cell>
          <cell r="B23">
            <v>5.1999999999999998E-3</v>
          </cell>
          <cell r="C23">
            <v>2</v>
          </cell>
          <cell r="D23">
            <v>2</v>
          </cell>
          <cell r="E23">
            <v>2</v>
          </cell>
          <cell r="F23">
            <v>2</v>
          </cell>
          <cell r="G23">
            <v>2</v>
          </cell>
          <cell r="H23">
            <v>2</v>
          </cell>
          <cell r="I23">
            <v>4</v>
          </cell>
          <cell r="J23">
            <v>4</v>
          </cell>
          <cell r="K23">
            <v>5</v>
          </cell>
          <cell r="L23">
            <v>7</v>
          </cell>
          <cell r="M23">
            <v>7</v>
          </cell>
          <cell r="N23">
            <v>7</v>
          </cell>
          <cell r="O23">
            <v>46</v>
          </cell>
        </row>
        <row r="24">
          <cell r="A24">
            <v>35</v>
          </cell>
          <cell r="B24">
            <v>4.4000000000000003E-3</v>
          </cell>
          <cell r="C24">
            <v>1</v>
          </cell>
          <cell r="D24">
            <v>1</v>
          </cell>
          <cell r="E24">
            <v>2</v>
          </cell>
          <cell r="F24">
            <v>2</v>
          </cell>
          <cell r="G24">
            <v>2</v>
          </cell>
          <cell r="H24">
            <v>2</v>
          </cell>
          <cell r="I24">
            <v>4</v>
          </cell>
          <cell r="J24">
            <v>4</v>
          </cell>
          <cell r="K24">
            <v>4</v>
          </cell>
          <cell r="L24">
            <v>6</v>
          </cell>
          <cell r="M24">
            <v>6</v>
          </cell>
          <cell r="N24">
            <v>6</v>
          </cell>
          <cell r="O24">
            <v>40</v>
          </cell>
        </row>
        <row r="25">
          <cell r="A25">
            <v>36</v>
          </cell>
          <cell r="B25">
            <v>1.04E-2</v>
          </cell>
          <cell r="C25">
            <v>3</v>
          </cell>
          <cell r="D25">
            <v>3</v>
          </cell>
          <cell r="E25">
            <v>4</v>
          </cell>
          <cell r="F25">
            <v>4</v>
          </cell>
          <cell r="G25">
            <v>4</v>
          </cell>
          <cell r="H25">
            <v>4</v>
          </cell>
          <cell r="I25">
            <v>9</v>
          </cell>
          <cell r="J25">
            <v>9</v>
          </cell>
          <cell r="K25">
            <v>10</v>
          </cell>
          <cell r="L25">
            <v>14</v>
          </cell>
          <cell r="M25">
            <v>14</v>
          </cell>
          <cell r="N25">
            <v>14</v>
          </cell>
          <cell r="O25">
            <v>92</v>
          </cell>
        </row>
        <row r="26">
          <cell r="A26">
            <v>37</v>
          </cell>
          <cell r="B26">
            <v>2.8E-3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2</v>
          </cell>
          <cell r="J26">
            <v>2</v>
          </cell>
          <cell r="K26">
            <v>3</v>
          </cell>
          <cell r="L26">
            <v>4</v>
          </cell>
          <cell r="M26">
            <v>4</v>
          </cell>
          <cell r="N26">
            <v>4</v>
          </cell>
          <cell r="O26">
            <v>25</v>
          </cell>
        </row>
        <row r="27">
          <cell r="A27">
            <v>38</v>
          </cell>
          <cell r="B27">
            <v>4.0000000000000001E-3</v>
          </cell>
          <cell r="C27">
            <v>1</v>
          </cell>
          <cell r="D27">
            <v>1</v>
          </cell>
          <cell r="E27">
            <v>1</v>
          </cell>
          <cell r="F27">
            <v>2</v>
          </cell>
          <cell r="G27">
            <v>2</v>
          </cell>
          <cell r="H27">
            <v>2</v>
          </cell>
          <cell r="I27">
            <v>3</v>
          </cell>
          <cell r="J27">
            <v>3</v>
          </cell>
          <cell r="K27">
            <v>4</v>
          </cell>
          <cell r="L27">
            <v>5</v>
          </cell>
          <cell r="M27">
            <v>5</v>
          </cell>
          <cell r="N27">
            <v>5</v>
          </cell>
          <cell r="O27">
            <v>34</v>
          </cell>
        </row>
        <row r="28">
          <cell r="A28">
            <v>40</v>
          </cell>
          <cell r="B28">
            <v>2.8E-3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2</v>
          </cell>
          <cell r="J28">
            <v>2</v>
          </cell>
          <cell r="K28">
            <v>3</v>
          </cell>
          <cell r="L28">
            <v>4</v>
          </cell>
          <cell r="M28">
            <v>4</v>
          </cell>
          <cell r="N28">
            <v>4</v>
          </cell>
          <cell r="O28">
            <v>25</v>
          </cell>
        </row>
        <row r="29">
          <cell r="A29">
            <v>41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42</v>
          </cell>
          <cell r="B30">
            <v>8.0000000000000002E-3</v>
          </cell>
          <cell r="C30">
            <v>2</v>
          </cell>
          <cell r="D30">
            <v>2</v>
          </cell>
          <cell r="E30">
            <v>3</v>
          </cell>
          <cell r="F30">
            <v>3</v>
          </cell>
          <cell r="G30">
            <v>3</v>
          </cell>
          <cell r="H30">
            <v>3</v>
          </cell>
          <cell r="I30">
            <v>7</v>
          </cell>
          <cell r="J30">
            <v>7</v>
          </cell>
          <cell r="K30">
            <v>8</v>
          </cell>
          <cell r="L30">
            <v>11</v>
          </cell>
          <cell r="M30">
            <v>11</v>
          </cell>
          <cell r="N30">
            <v>11</v>
          </cell>
          <cell r="O30">
            <v>71</v>
          </cell>
        </row>
        <row r="31">
          <cell r="A31">
            <v>43</v>
          </cell>
          <cell r="B31">
            <v>5.1999999999999998E-3</v>
          </cell>
          <cell r="C31">
            <v>2</v>
          </cell>
          <cell r="D31">
            <v>2</v>
          </cell>
          <cell r="E31">
            <v>2</v>
          </cell>
          <cell r="F31">
            <v>2</v>
          </cell>
          <cell r="G31">
            <v>2</v>
          </cell>
          <cell r="H31">
            <v>2</v>
          </cell>
          <cell r="I31">
            <v>4</v>
          </cell>
          <cell r="J31">
            <v>4</v>
          </cell>
          <cell r="K31">
            <v>5</v>
          </cell>
          <cell r="L31">
            <v>7</v>
          </cell>
          <cell r="M31">
            <v>7</v>
          </cell>
          <cell r="N31">
            <v>7</v>
          </cell>
          <cell r="O31">
            <v>46</v>
          </cell>
        </row>
        <row r="32">
          <cell r="A32">
            <v>44</v>
          </cell>
          <cell r="B32">
            <v>2.8E-3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2</v>
          </cell>
          <cell r="J32">
            <v>2</v>
          </cell>
          <cell r="K32">
            <v>3</v>
          </cell>
          <cell r="L32">
            <v>4</v>
          </cell>
          <cell r="M32">
            <v>4</v>
          </cell>
          <cell r="N32">
            <v>4</v>
          </cell>
          <cell r="O32">
            <v>25</v>
          </cell>
        </row>
        <row r="33">
          <cell r="A33">
            <v>45</v>
          </cell>
          <cell r="B33">
            <v>4.7999999999999996E-3</v>
          </cell>
          <cell r="C33">
            <v>1</v>
          </cell>
          <cell r="D33">
            <v>1</v>
          </cell>
          <cell r="E33">
            <v>1</v>
          </cell>
          <cell r="F33">
            <v>2</v>
          </cell>
          <cell r="G33">
            <v>2</v>
          </cell>
          <cell r="H33">
            <v>2</v>
          </cell>
          <cell r="I33">
            <v>4</v>
          </cell>
          <cell r="J33">
            <v>4</v>
          </cell>
          <cell r="K33">
            <v>5</v>
          </cell>
          <cell r="L33">
            <v>6</v>
          </cell>
          <cell r="M33">
            <v>6</v>
          </cell>
          <cell r="N33">
            <v>6</v>
          </cell>
          <cell r="O33">
            <v>40</v>
          </cell>
        </row>
        <row r="34">
          <cell r="A34">
            <v>46</v>
          </cell>
          <cell r="B34">
            <v>4.0000000000000001E-3</v>
          </cell>
          <cell r="C34">
            <v>1</v>
          </cell>
          <cell r="D34">
            <v>1</v>
          </cell>
          <cell r="E34">
            <v>1</v>
          </cell>
          <cell r="F34">
            <v>2</v>
          </cell>
          <cell r="G34">
            <v>2</v>
          </cell>
          <cell r="H34">
            <v>2</v>
          </cell>
          <cell r="I34">
            <v>3</v>
          </cell>
          <cell r="J34">
            <v>3</v>
          </cell>
          <cell r="K34">
            <v>4</v>
          </cell>
          <cell r="L34">
            <v>5</v>
          </cell>
          <cell r="M34">
            <v>5</v>
          </cell>
          <cell r="N34">
            <v>5</v>
          </cell>
          <cell r="O34">
            <v>34</v>
          </cell>
        </row>
        <row r="35">
          <cell r="A35">
            <v>48</v>
          </cell>
          <cell r="B35">
            <v>4.4000000000000003E-3</v>
          </cell>
          <cell r="C35">
            <v>1</v>
          </cell>
          <cell r="D35">
            <v>1</v>
          </cell>
          <cell r="E35">
            <v>2</v>
          </cell>
          <cell r="F35">
            <v>2</v>
          </cell>
          <cell r="G35">
            <v>2</v>
          </cell>
          <cell r="H35">
            <v>2</v>
          </cell>
          <cell r="I35">
            <v>4</v>
          </cell>
          <cell r="J35">
            <v>4</v>
          </cell>
          <cell r="K35">
            <v>4</v>
          </cell>
          <cell r="L35">
            <v>6</v>
          </cell>
          <cell r="M35">
            <v>6</v>
          </cell>
          <cell r="N35">
            <v>6</v>
          </cell>
          <cell r="O35">
            <v>40</v>
          </cell>
        </row>
        <row r="36">
          <cell r="A36">
            <v>50</v>
          </cell>
          <cell r="B36">
            <v>9.5999999999999992E-3</v>
          </cell>
          <cell r="C36">
            <v>3</v>
          </cell>
          <cell r="D36">
            <v>3</v>
          </cell>
          <cell r="E36">
            <v>3</v>
          </cell>
          <cell r="F36">
            <v>4</v>
          </cell>
          <cell r="G36">
            <v>4</v>
          </cell>
          <cell r="H36">
            <v>4</v>
          </cell>
          <cell r="I36">
            <v>8</v>
          </cell>
          <cell r="J36">
            <v>8</v>
          </cell>
          <cell r="K36">
            <v>9</v>
          </cell>
          <cell r="L36">
            <v>13</v>
          </cell>
          <cell r="M36">
            <v>13</v>
          </cell>
          <cell r="N36">
            <v>13</v>
          </cell>
          <cell r="O36">
            <v>85</v>
          </cell>
        </row>
        <row r="37">
          <cell r="A37">
            <v>51</v>
          </cell>
          <cell r="B37">
            <v>2E-3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2</v>
          </cell>
          <cell r="J37">
            <v>2</v>
          </cell>
          <cell r="K37">
            <v>2</v>
          </cell>
          <cell r="L37">
            <v>3</v>
          </cell>
          <cell r="M37">
            <v>3</v>
          </cell>
          <cell r="N37">
            <v>3</v>
          </cell>
          <cell r="O37">
            <v>21</v>
          </cell>
        </row>
        <row r="38">
          <cell r="A38">
            <v>54</v>
          </cell>
          <cell r="B38">
            <v>4.0000000000000001E-3</v>
          </cell>
          <cell r="C38">
            <v>1</v>
          </cell>
          <cell r="D38">
            <v>1</v>
          </cell>
          <cell r="E38">
            <v>1</v>
          </cell>
          <cell r="F38">
            <v>2</v>
          </cell>
          <cell r="G38">
            <v>2</v>
          </cell>
          <cell r="H38">
            <v>2</v>
          </cell>
          <cell r="I38">
            <v>3</v>
          </cell>
          <cell r="J38">
            <v>3</v>
          </cell>
          <cell r="K38">
            <v>4</v>
          </cell>
          <cell r="L38">
            <v>5</v>
          </cell>
          <cell r="M38">
            <v>5</v>
          </cell>
          <cell r="N38">
            <v>5</v>
          </cell>
          <cell r="O38">
            <v>34</v>
          </cell>
        </row>
        <row r="39">
          <cell r="A39">
            <v>55</v>
          </cell>
          <cell r="B39">
            <v>4.7999999999999996E-3</v>
          </cell>
          <cell r="C39">
            <v>1</v>
          </cell>
          <cell r="D39">
            <v>1</v>
          </cell>
          <cell r="E39">
            <v>1</v>
          </cell>
          <cell r="F39">
            <v>2</v>
          </cell>
          <cell r="G39">
            <v>2</v>
          </cell>
          <cell r="H39">
            <v>2</v>
          </cell>
          <cell r="I39">
            <v>4</v>
          </cell>
          <cell r="J39">
            <v>4</v>
          </cell>
          <cell r="K39">
            <v>5</v>
          </cell>
          <cell r="L39">
            <v>6</v>
          </cell>
          <cell r="M39">
            <v>6</v>
          </cell>
          <cell r="N39">
            <v>6</v>
          </cell>
          <cell r="O39">
            <v>40</v>
          </cell>
        </row>
        <row r="40">
          <cell r="A40">
            <v>56</v>
          </cell>
          <cell r="B40">
            <v>8.3999999999999995E-3</v>
          </cell>
          <cell r="C40">
            <v>2</v>
          </cell>
          <cell r="D40">
            <v>2</v>
          </cell>
          <cell r="E40">
            <v>3</v>
          </cell>
          <cell r="F40">
            <v>3</v>
          </cell>
          <cell r="G40">
            <v>3</v>
          </cell>
          <cell r="H40">
            <v>3</v>
          </cell>
          <cell r="I40">
            <v>7</v>
          </cell>
          <cell r="J40">
            <v>7</v>
          </cell>
          <cell r="K40">
            <v>8</v>
          </cell>
          <cell r="L40">
            <v>11</v>
          </cell>
          <cell r="M40">
            <v>11</v>
          </cell>
          <cell r="N40">
            <v>11</v>
          </cell>
          <cell r="O40">
            <v>71</v>
          </cell>
        </row>
        <row r="41">
          <cell r="A41">
            <v>57</v>
          </cell>
          <cell r="B41">
            <v>4.4000000000000003E-3</v>
          </cell>
          <cell r="C41">
            <v>1</v>
          </cell>
          <cell r="D41">
            <v>1</v>
          </cell>
          <cell r="E41">
            <v>2</v>
          </cell>
          <cell r="F41">
            <v>2</v>
          </cell>
          <cell r="G41">
            <v>2</v>
          </cell>
          <cell r="H41">
            <v>2</v>
          </cell>
          <cell r="I41">
            <v>4</v>
          </cell>
          <cell r="J41">
            <v>4</v>
          </cell>
          <cell r="K41">
            <v>4</v>
          </cell>
          <cell r="L41">
            <v>6</v>
          </cell>
          <cell r="M41">
            <v>6</v>
          </cell>
          <cell r="N41">
            <v>6</v>
          </cell>
          <cell r="O41">
            <v>40</v>
          </cell>
        </row>
        <row r="42">
          <cell r="A42">
            <v>58</v>
          </cell>
          <cell r="B42">
            <v>2E-3</v>
          </cell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2</v>
          </cell>
          <cell r="J42">
            <v>2</v>
          </cell>
          <cell r="K42">
            <v>2</v>
          </cell>
          <cell r="L42">
            <v>3</v>
          </cell>
          <cell r="M42">
            <v>3</v>
          </cell>
          <cell r="N42">
            <v>3</v>
          </cell>
          <cell r="O42">
            <v>21</v>
          </cell>
        </row>
        <row r="43">
          <cell r="A43">
            <v>59</v>
          </cell>
          <cell r="B43">
            <v>2E-3</v>
          </cell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2</v>
          </cell>
          <cell r="J43">
            <v>2</v>
          </cell>
          <cell r="K43">
            <v>2</v>
          </cell>
          <cell r="L43">
            <v>3</v>
          </cell>
          <cell r="M43">
            <v>3</v>
          </cell>
          <cell r="N43">
            <v>3</v>
          </cell>
          <cell r="O43">
            <v>21</v>
          </cell>
        </row>
        <row r="44">
          <cell r="A44">
            <v>61</v>
          </cell>
          <cell r="B44">
            <v>3.2000000000000002E-3</v>
          </cell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3</v>
          </cell>
          <cell r="J44">
            <v>3</v>
          </cell>
          <cell r="K44">
            <v>3</v>
          </cell>
          <cell r="L44">
            <v>4</v>
          </cell>
          <cell r="M44">
            <v>4</v>
          </cell>
          <cell r="N44">
            <v>4</v>
          </cell>
          <cell r="O44">
            <v>27</v>
          </cell>
        </row>
        <row r="45">
          <cell r="A45">
            <v>62</v>
          </cell>
          <cell r="B45">
            <v>2.8E-3</v>
          </cell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2</v>
          </cell>
          <cell r="J45">
            <v>2</v>
          </cell>
          <cell r="K45">
            <v>3</v>
          </cell>
          <cell r="L45">
            <v>4</v>
          </cell>
          <cell r="M45">
            <v>4</v>
          </cell>
          <cell r="N45">
            <v>4</v>
          </cell>
          <cell r="O45">
            <v>25</v>
          </cell>
        </row>
        <row r="46">
          <cell r="A46">
            <v>67</v>
          </cell>
          <cell r="B46">
            <v>2.8E-3</v>
          </cell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2</v>
          </cell>
          <cell r="J46">
            <v>2</v>
          </cell>
          <cell r="K46">
            <v>3</v>
          </cell>
          <cell r="L46">
            <v>4</v>
          </cell>
          <cell r="M46">
            <v>4</v>
          </cell>
          <cell r="N46">
            <v>4</v>
          </cell>
          <cell r="O46">
            <v>25</v>
          </cell>
        </row>
        <row r="47">
          <cell r="A47">
            <v>71</v>
          </cell>
          <cell r="B47">
            <v>7.6E-3</v>
          </cell>
          <cell r="C47">
            <v>2</v>
          </cell>
          <cell r="D47">
            <v>2</v>
          </cell>
          <cell r="E47">
            <v>2</v>
          </cell>
          <cell r="F47">
            <v>3</v>
          </cell>
          <cell r="G47">
            <v>3</v>
          </cell>
          <cell r="H47">
            <v>3</v>
          </cell>
          <cell r="I47">
            <v>6</v>
          </cell>
          <cell r="J47">
            <v>6</v>
          </cell>
          <cell r="K47">
            <v>7</v>
          </cell>
          <cell r="L47">
            <v>10</v>
          </cell>
          <cell r="M47">
            <v>10</v>
          </cell>
          <cell r="N47">
            <v>10</v>
          </cell>
          <cell r="O47">
            <v>64</v>
          </cell>
        </row>
        <row r="48">
          <cell r="A48">
            <v>74</v>
          </cell>
          <cell r="B48">
            <v>1.52E-2</v>
          </cell>
          <cell r="C48">
            <v>4</v>
          </cell>
          <cell r="D48">
            <v>4</v>
          </cell>
          <cell r="E48">
            <v>5</v>
          </cell>
          <cell r="F48">
            <v>6</v>
          </cell>
          <cell r="G48">
            <v>6</v>
          </cell>
          <cell r="H48">
            <v>6</v>
          </cell>
          <cell r="I48">
            <v>13</v>
          </cell>
          <cell r="J48">
            <v>13</v>
          </cell>
          <cell r="K48">
            <v>14</v>
          </cell>
          <cell r="L48">
            <v>21</v>
          </cell>
          <cell r="M48">
            <v>21</v>
          </cell>
          <cell r="N48">
            <v>21</v>
          </cell>
          <cell r="O48">
            <v>134</v>
          </cell>
        </row>
        <row r="49">
          <cell r="A49">
            <v>76</v>
          </cell>
          <cell r="B49">
            <v>0.01</v>
          </cell>
          <cell r="C49">
            <v>3</v>
          </cell>
          <cell r="D49">
            <v>3</v>
          </cell>
          <cell r="E49">
            <v>3</v>
          </cell>
          <cell r="F49">
            <v>3</v>
          </cell>
          <cell r="G49">
            <v>3</v>
          </cell>
          <cell r="H49">
            <v>3</v>
          </cell>
          <cell r="I49">
            <v>9</v>
          </cell>
          <cell r="J49">
            <v>9</v>
          </cell>
          <cell r="K49">
            <v>10</v>
          </cell>
          <cell r="L49">
            <v>14</v>
          </cell>
          <cell r="M49">
            <v>14</v>
          </cell>
          <cell r="N49">
            <v>14</v>
          </cell>
          <cell r="O49">
            <v>88</v>
          </cell>
        </row>
        <row r="50">
          <cell r="A50">
            <v>500</v>
          </cell>
          <cell r="B50">
            <v>6.6000000000000003E-2</v>
          </cell>
          <cell r="C50">
            <v>19</v>
          </cell>
          <cell r="D50">
            <v>19</v>
          </cell>
          <cell r="E50">
            <v>23</v>
          </cell>
          <cell r="F50">
            <v>25</v>
          </cell>
          <cell r="G50">
            <v>25</v>
          </cell>
          <cell r="H50">
            <v>25</v>
          </cell>
          <cell r="I50">
            <v>56</v>
          </cell>
          <cell r="J50">
            <v>56</v>
          </cell>
          <cell r="K50">
            <v>63</v>
          </cell>
          <cell r="L50">
            <v>89</v>
          </cell>
          <cell r="M50">
            <v>89</v>
          </cell>
          <cell r="N50">
            <v>89</v>
          </cell>
          <cell r="O50">
            <v>578</v>
          </cell>
        </row>
        <row r="51">
          <cell r="A51">
            <v>501</v>
          </cell>
          <cell r="B51">
            <v>0.01</v>
          </cell>
          <cell r="C51">
            <v>3</v>
          </cell>
          <cell r="D51">
            <v>3</v>
          </cell>
          <cell r="E51">
            <v>4</v>
          </cell>
          <cell r="F51">
            <v>4</v>
          </cell>
          <cell r="G51">
            <v>4</v>
          </cell>
          <cell r="H51">
            <v>4</v>
          </cell>
          <cell r="I51">
            <v>9</v>
          </cell>
          <cell r="J51">
            <v>9</v>
          </cell>
          <cell r="K51">
            <v>10</v>
          </cell>
          <cell r="L51">
            <v>14</v>
          </cell>
          <cell r="M51">
            <v>14</v>
          </cell>
          <cell r="N51">
            <v>14</v>
          </cell>
          <cell r="O51">
            <v>92</v>
          </cell>
        </row>
        <row r="52">
          <cell r="A52">
            <v>502</v>
          </cell>
          <cell r="B52">
            <v>0.01</v>
          </cell>
          <cell r="C52">
            <v>3</v>
          </cell>
          <cell r="D52">
            <v>3</v>
          </cell>
          <cell r="E52">
            <v>4</v>
          </cell>
          <cell r="F52">
            <v>4</v>
          </cell>
          <cell r="G52">
            <v>4</v>
          </cell>
          <cell r="H52">
            <v>4</v>
          </cell>
          <cell r="I52">
            <v>9</v>
          </cell>
          <cell r="J52">
            <v>9</v>
          </cell>
          <cell r="K52">
            <v>10</v>
          </cell>
          <cell r="L52">
            <v>14</v>
          </cell>
          <cell r="M52">
            <v>14</v>
          </cell>
          <cell r="N52">
            <v>14</v>
          </cell>
          <cell r="O52">
            <v>92</v>
          </cell>
        </row>
        <row r="53">
          <cell r="A53">
            <v>503</v>
          </cell>
          <cell r="B53">
            <v>0.01</v>
          </cell>
          <cell r="C53">
            <v>3</v>
          </cell>
          <cell r="D53">
            <v>3</v>
          </cell>
          <cell r="E53">
            <v>4</v>
          </cell>
          <cell r="F53">
            <v>4</v>
          </cell>
          <cell r="G53">
            <v>4</v>
          </cell>
          <cell r="H53">
            <v>4</v>
          </cell>
          <cell r="I53">
            <v>9</v>
          </cell>
          <cell r="J53">
            <v>9</v>
          </cell>
          <cell r="K53">
            <v>10</v>
          </cell>
          <cell r="L53">
            <v>14</v>
          </cell>
          <cell r="M53">
            <v>14</v>
          </cell>
          <cell r="N53">
            <v>14</v>
          </cell>
          <cell r="O53">
            <v>92</v>
          </cell>
        </row>
        <row r="54">
          <cell r="A54">
            <v>504</v>
          </cell>
          <cell r="B54">
            <v>0.01</v>
          </cell>
          <cell r="C54">
            <v>3</v>
          </cell>
          <cell r="D54">
            <v>3</v>
          </cell>
          <cell r="E54">
            <v>4</v>
          </cell>
          <cell r="F54">
            <v>4</v>
          </cell>
          <cell r="G54">
            <v>4</v>
          </cell>
          <cell r="H54">
            <v>4</v>
          </cell>
          <cell r="I54">
            <v>9</v>
          </cell>
          <cell r="J54">
            <v>9</v>
          </cell>
          <cell r="K54">
            <v>10</v>
          </cell>
          <cell r="L54">
            <v>14</v>
          </cell>
          <cell r="M54">
            <v>14</v>
          </cell>
          <cell r="N54">
            <v>14</v>
          </cell>
          <cell r="O54">
            <v>92</v>
          </cell>
        </row>
        <row r="55">
          <cell r="A55">
            <v>505</v>
          </cell>
          <cell r="B55">
            <v>6.0000000000000001E-3</v>
          </cell>
          <cell r="C55">
            <v>2</v>
          </cell>
          <cell r="D55">
            <v>2</v>
          </cell>
          <cell r="E55">
            <v>2</v>
          </cell>
          <cell r="F55">
            <v>2</v>
          </cell>
          <cell r="G55">
            <v>2</v>
          </cell>
          <cell r="H55">
            <v>2</v>
          </cell>
          <cell r="I55">
            <v>5</v>
          </cell>
          <cell r="J55">
            <v>5</v>
          </cell>
          <cell r="K55">
            <v>6</v>
          </cell>
          <cell r="L55">
            <v>8</v>
          </cell>
          <cell r="M55">
            <v>8</v>
          </cell>
          <cell r="N55">
            <v>8</v>
          </cell>
          <cell r="O55">
            <v>52</v>
          </cell>
        </row>
        <row r="56">
          <cell r="A56">
            <v>506</v>
          </cell>
          <cell r="B56">
            <v>1.6400000000000001E-2</v>
          </cell>
          <cell r="C56">
            <v>4</v>
          </cell>
          <cell r="D56">
            <v>4</v>
          </cell>
          <cell r="E56">
            <v>6</v>
          </cell>
          <cell r="F56">
            <v>6</v>
          </cell>
          <cell r="G56">
            <v>6</v>
          </cell>
          <cell r="H56">
            <v>6</v>
          </cell>
          <cell r="I56">
            <v>14</v>
          </cell>
          <cell r="J56">
            <v>14</v>
          </cell>
          <cell r="K56">
            <v>16</v>
          </cell>
          <cell r="L56">
            <v>22</v>
          </cell>
          <cell r="M56">
            <v>22</v>
          </cell>
          <cell r="N56">
            <v>22</v>
          </cell>
          <cell r="O56">
            <v>142</v>
          </cell>
        </row>
        <row r="57">
          <cell r="A57">
            <v>507</v>
          </cell>
          <cell r="B57">
            <v>2E-3</v>
          </cell>
          <cell r="C57">
            <v>1</v>
          </cell>
          <cell r="D57">
            <v>1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2</v>
          </cell>
          <cell r="J57">
            <v>2</v>
          </cell>
          <cell r="K57">
            <v>2</v>
          </cell>
          <cell r="L57">
            <v>3</v>
          </cell>
          <cell r="M57">
            <v>3</v>
          </cell>
          <cell r="N57">
            <v>3</v>
          </cell>
          <cell r="O57">
            <v>21</v>
          </cell>
        </row>
        <row r="58">
          <cell r="A58">
            <v>508</v>
          </cell>
          <cell r="B58">
            <v>4.7999999999999996E-3</v>
          </cell>
          <cell r="C58">
            <v>1</v>
          </cell>
          <cell r="D58">
            <v>1</v>
          </cell>
          <cell r="E58">
            <v>2</v>
          </cell>
          <cell r="F58">
            <v>2</v>
          </cell>
          <cell r="G58">
            <v>2</v>
          </cell>
          <cell r="H58">
            <v>2</v>
          </cell>
          <cell r="I58">
            <v>4</v>
          </cell>
          <cell r="J58">
            <v>4</v>
          </cell>
          <cell r="K58">
            <v>5</v>
          </cell>
          <cell r="L58">
            <v>6</v>
          </cell>
          <cell r="M58">
            <v>6</v>
          </cell>
          <cell r="N58">
            <v>6</v>
          </cell>
          <cell r="O58">
            <v>41</v>
          </cell>
        </row>
        <row r="59">
          <cell r="A59">
            <v>509</v>
          </cell>
          <cell r="B59">
            <v>1.44E-2</v>
          </cell>
          <cell r="C59">
            <v>4</v>
          </cell>
          <cell r="D59">
            <v>4</v>
          </cell>
          <cell r="E59">
            <v>5</v>
          </cell>
          <cell r="F59">
            <v>6</v>
          </cell>
          <cell r="G59">
            <v>6</v>
          </cell>
          <cell r="H59">
            <v>6</v>
          </cell>
          <cell r="I59">
            <v>12</v>
          </cell>
          <cell r="J59">
            <v>12</v>
          </cell>
          <cell r="K59">
            <v>13</v>
          </cell>
          <cell r="L59">
            <v>19</v>
          </cell>
          <cell r="M59">
            <v>19</v>
          </cell>
          <cell r="N59">
            <v>19</v>
          </cell>
          <cell r="O59">
            <v>125</v>
          </cell>
        </row>
        <row r="60">
          <cell r="A60">
            <v>510</v>
          </cell>
          <cell r="B60">
            <v>5.5999999999999999E-3</v>
          </cell>
          <cell r="C60">
            <v>2</v>
          </cell>
          <cell r="D60">
            <v>2</v>
          </cell>
          <cell r="E60">
            <v>2</v>
          </cell>
          <cell r="F60">
            <v>2</v>
          </cell>
          <cell r="G60">
            <v>2</v>
          </cell>
          <cell r="H60">
            <v>2</v>
          </cell>
          <cell r="I60">
            <v>5</v>
          </cell>
          <cell r="J60">
            <v>5</v>
          </cell>
          <cell r="K60">
            <v>5</v>
          </cell>
          <cell r="L60">
            <v>8</v>
          </cell>
          <cell r="M60">
            <v>8</v>
          </cell>
          <cell r="N60">
            <v>8</v>
          </cell>
          <cell r="O60">
            <v>51</v>
          </cell>
        </row>
        <row r="61">
          <cell r="A61">
            <v>511</v>
          </cell>
          <cell r="B61">
            <v>5.5999999999999999E-3</v>
          </cell>
          <cell r="C61">
            <v>1</v>
          </cell>
          <cell r="D61">
            <v>1</v>
          </cell>
          <cell r="E61">
            <v>2</v>
          </cell>
          <cell r="F61">
            <v>2</v>
          </cell>
          <cell r="G61">
            <v>2</v>
          </cell>
          <cell r="H61">
            <v>2</v>
          </cell>
          <cell r="I61">
            <v>5</v>
          </cell>
          <cell r="J61">
            <v>5</v>
          </cell>
          <cell r="K61">
            <v>5</v>
          </cell>
          <cell r="L61">
            <v>8</v>
          </cell>
          <cell r="M61">
            <v>8</v>
          </cell>
          <cell r="N61">
            <v>8</v>
          </cell>
          <cell r="O61">
            <v>49</v>
          </cell>
        </row>
        <row r="62">
          <cell r="A62">
            <v>512</v>
          </cell>
          <cell r="B62">
            <v>6.0000000000000001E-3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5</v>
          </cell>
          <cell r="J62">
            <v>5</v>
          </cell>
          <cell r="K62">
            <v>6</v>
          </cell>
          <cell r="L62">
            <v>8</v>
          </cell>
          <cell r="M62">
            <v>8</v>
          </cell>
          <cell r="N62">
            <v>8</v>
          </cell>
          <cell r="O62">
            <v>52</v>
          </cell>
        </row>
        <row r="63">
          <cell r="A63">
            <v>514</v>
          </cell>
          <cell r="B63">
            <v>1.12E-2</v>
          </cell>
          <cell r="C63">
            <v>3</v>
          </cell>
          <cell r="D63">
            <v>3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10</v>
          </cell>
          <cell r="J63">
            <v>10</v>
          </cell>
          <cell r="K63">
            <v>11</v>
          </cell>
          <cell r="L63">
            <v>15</v>
          </cell>
          <cell r="M63">
            <v>15</v>
          </cell>
          <cell r="N63">
            <v>15</v>
          </cell>
          <cell r="O63">
            <v>98</v>
          </cell>
        </row>
        <row r="64">
          <cell r="A64">
            <v>515</v>
          </cell>
          <cell r="B64">
            <v>0.01</v>
          </cell>
          <cell r="C64">
            <v>3</v>
          </cell>
          <cell r="D64">
            <v>3</v>
          </cell>
          <cell r="E64">
            <v>3</v>
          </cell>
          <cell r="F64">
            <v>4</v>
          </cell>
          <cell r="G64">
            <v>4</v>
          </cell>
          <cell r="H64">
            <v>4</v>
          </cell>
          <cell r="I64">
            <v>9</v>
          </cell>
          <cell r="J64">
            <v>9</v>
          </cell>
          <cell r="K64">
            <v>10</v>
          </cell>
          <cell r="L64">
            <v>14</v>
          </cell>
          <cell r="M64">
            <v>14</v>
          </cell>
          <cell r="N64">
            <v>14</v>
          </cell>
          <cell r="O64">
            <v>91</v>
          </cell>
        </row>
        <row r="65">
          <cell r="A65">
            <v>516</v>
          </cell>
          <cell r="B65">
            <v>4.0000000000000001E-3</v>
          </cell>
          <cell r="C65">
            <v>1</v>
          </cell>
          <cell r="D65">
            <v>1</v>
          </cell>
          <cell r="E65">
            <v>1</v>
          </cell>
          <cell r="F65">
            <v>2</v>
          </cell>
          <cell r="G65">
            <v>2</v>
          </cell>
          <cell r="H65">
            <v>2</v>
          </cell>
          <cell r="I65">
            <v>3</v>
          </cell>
          <cell r="J65">
            <v>3</v>
          </cell>
          <cell r="K65">
            <v>4</v>
          </cell>
          <cell r="L65">
            <v>5</v>
          </cell>
          <cell r="M65">
            <v>5</v>
          </cell>
          <cell r="N65">
            <v>5</v>
          </cell>
          <cell r="O65">
            <v>34</v>
          </cell>
        </row>
        <row r="66">
          <cell r="A66">
            <v>517</v>
          </cell>
          <cell r="B66">
            <v>6.4000000000000003E-3</v>
          </cell>
          <cell r="C66">
            <v>2</v>
          </cell>
          <cell r="D66">
            <v>2</v>
          </cell>
          <cell r="E66">
            <v>2</v>
          </cell>
          <cell r="F66">
            <v>2</v>
          </cell>
          <cell r="G66">
            <v>2</v>
          </cell>
          <cell r="H66">
            <v>2</v>
          </cell>
          <cell r="I66">
            <v>5</v>
          </cell>
          <cell r="J66">
            <v>5</v>
          </cell>
          <cell r="K66">
            <v>6</v>
          </cell>
          <cell r="L66">
            <v>9</v>
          </cell>
          <cell r="M66">
            <v>9</v>
          </cell>
          <cell r="N66">
            <v>9</v>
          </cell>
          <cell r="O66">
            <v>55</v>
          </cell>
        </row>
        <row r="67">
          <cell r="A67">
            <v>518</v>
          </cell>
          <cell r="B67">
            <v>1.2E-2</v>
          </cell>
          <cell r="C67">
            <v>4</v>
          </cell>
          <cell r="D67">
            <v>4</v>
          </cell>
          <cell r="E67">
            <v>4</v>
          </cell>
          <cell r="F67">
            <v>5</v>
          </cell>
          <cell r="G67">
            <v>5</v>
          </cell>
          <cell r="H67">
            <v>5</v>
          </cell>
          <cell r="I67">
            <v>10</v>
          </cell>
          <cell r="J67">
            <v>10</v>
          </cell>
          <cell r="K67">
            <v>11</v>
          </cell>
          <cell r="L67">
            <v>16</v>
          </cell>
          <cell r="M67">
            <v>16</v>
          </cell>
          <cell r="N67">
            <v>16</v>
          </cell>
          <cell r="O67">
            <v>106</v>
          </cell>
        </row>
        <row r="68">
          <cell r="A68">
            <v>519</v>
          </cell>
          <cell r="B68">
            <v>7.1999999999999998E-3</v>
          </cell>
          <cell r="C68">
            <v>2</v>
          </cell>
          <cell r="D68">
            <v>2</v>
          </cell>
          <cell r="E68">
            <v>2</v>
          </cell>
          <cell r="F68">
            <v>3</v>
          </cell>
          <cell r="G68">
            <v>3</v>
          </cell>
          <cell r="H68">
            <v>3</v>
          </cell>
          <cell r="I68">
            <v>6</v>
          </cell>
          <cell r="J68">
            <v>6</v>
          </cell>
          <cell r="K68">
            <v>7</v>
          </cell>
          <cell r="L68">
            <v>10</v>
          </cell>
          <cell r="M68">
            <v>10</v>
          </cell>
          <cell r="N68">
            <v>10</v>
          </cell>
          <cell r="O68">
            <v>64</v>
          </cell>
        </row>
        <row r="69">
          <cell r="A69">
            <v>520</v>
          </cell>
          <cell r="B69">
            <v>5.16E-2</v>
          </cell>
          <cell r="C69">
            <v>15</v>
          </cell>
          <cell r="D69">
            <v>15</v>
          </cell>
          <cell r="E69">
            <v>18</v>
          </cell>
          <cell r="F69">
            <v>20</v>
          </cell>
          <cell r="G69">
            <v>20</v>
          </cell>
          <cell r="H69">
            <v>20</v>
          </cell>
          <cell r="I69">
            <v>44</v>
          </cell>
          <cell r="J69">
            <v>44</v>
          </cell>
          <cell r="K69">
            <v>48</v>
          </cell>
          <cell r="L69">
            <v>69</v>
          </cell>
          <cell r="M69">
            <v>69</v>
          </cell>
          <cell r="N69">
            <v>69</v>
          </cell>
          <cell r="O69">
            <v>451</v>
          </cell>
        </row>
        <row r="70">
          <cell r="A70">
            <v>521</v>
          </cell>
          <cell r="B70">
            <v>4.4000000000000003E-3</v>
          </cell>
          <cell r="C70">
            <v>1</v>
          </cell>
          <cell r="D70">
            <v>1</v>
          </cell>
          <cell r="E70">
            <v>1</v>
          </cell>
          <cell r="F70">
            <v>2</v>
          </cell>
          <cell r="G70">
            <v>2</v>
          </cell>
          <cell r="H70">
            <v>2</v>
          </cell>
          <cell r="I70">
            <v>4</v>
          </cell>
          <cell r="J70">
            <v>4</v>
          </cell>
          <cell r="K70">
            <v>4</v>
          </cell>
          <cell r="L70">
            <v>6</v>
          </cell>
          <cell r="M70">
            <v>6</v>
          </cell>
          <cell r="N70">
            <v>6</v>
          </cell>
          <cell r="O70">
            <v>39</v>
          </cell>
        </row>
        <row r="71">
          <cell r="A71">
            <v>522</v>
          </cell>
          <cell r="B71">
            <v>4.0000000000000001E-3</v>
          </cell>
          <cell r="C71">
            <v>1</v>
          </cell>
          <cell r="D71">
            <v>1</v>
          </cell>
          <cell r="E71">
            <v>1</v>
          </cell>
          <cell r="F71">
            <v>2</v>
          </cell>
          <cell r="G71">
            <v>2</v>
          </cell>
          <cell r="H71">
            <v>2</v>
          </cell>
          <cell r="I71">
            <v>3</v>
          </cell>
          <cell r="J71">
            <v>3</v>
          </cell>
          <cell r="K71">
            <v>4</v>
          </cell>
          <cell r="L71">
            <v>5</v>
          </cell>
          <cell r="M71">
            <v>5</v>
          </cell>
          <cell r="N71">
            <v>5</v>
          </cell>
          <cell r="O71">
            <v>34</v>
          </cell>
        </row>
        <row r="72">
          <cell r="A72">
            <v>523</v>
          </cell>
          <cell r="B72">
            <v>2.3999999999999998E-3</v>
          </cell>
          <cell r="C72">
            <v>1</v>
          </cell>
          <cell r="D72">
            <v>1</v>
          </cell>
          <cell r="E72">
            <v>1</v>
          </cell>
          <cell r="F72">
            <v>1</v>
          </cell>
          <cell r="G72">
            <v>1</v>
          </cell>
          <cell r="H72">
            <v>1</v>
          </cell>
          <cell r="I72">
            <v>2</v>
          </cell>
          <cell r="J72">
            <v>2</v>
          </cell>
          <cell r="K72">
            <v>2</v>
          </cell>
          <cell r="L72">
            <v>3</v>
          </cell>
          <cell r="M72">
            <v>3</v>
          </cell>
          <cell r="N72">
            <v>3</v>
          </cell>
          <cell r="O72">
            <v>21</v>
          </cell>
        </row>
        <row r="73">
          <cell r="A73">
            <v>524</v>
          </cell>
          <cell r="B73">
            <v>6.7999999999999996E-3</v>
          </cell>
          <cell r="C73">
            <v>2</v>
          </cell>
          <cell r="D73">
            <v>2</v>
          </cell>
          <cell r="E73">
            <v>2</v>
          </cell>
          <cell r="F73">
            <v>3</v>
          </cell>
          <cell r="G73">
            <v>3</v>
          </cell>
          <cell r="H73">
            <v>3</v>
          </cell>
          <cell r="I73">
            <v>6</v>
          </cell>
          <cell r="J73">
            <v>6</v>
          </cell>
          <cell r="K73">
            <v>6</v>
          </cell>
          <cell r="L73">
            <v>9</v>
          </cell>
          <cell r="M73">
            <v>9</v>
          </cell>
          <cell r="N73">
            <v>9</v>
          </cell>
          <cell r="O73">
            <v>60</v>
          </cell>
        </row>
        <row r="74">
          <cell r="A74">
            <v>526</v>
          </cell>
          <cell r="B74">
            <v>5.1999999999999998E-3</v>
          </cell>
          <cell r="C74">
            <v>2</v>
          </cell>
          <cell r="D74">
            <v>2</v>
          </cell>
          <cell r="E74">
            <v>2</v>
          </cell>
          <cell r="F74">
            <v>2</v>
          </cell>
          <cell r="G74">
            <v>2</v>
          </cell>
          <cell r="H74">
            <v>2</v>
          </cell>
          <cell r="I74">
            <v>4</v>
          </cell>
          <cell r="J74">
            <v>4</v>
          </cell>
          <cell r="K74">
            <v>5</v>
          </cell>
          <cell r="L74">
            <v>7</v>
          </cell>
          <cell r="M74">
            <v>7</v>
          </cell>
          <cell r="N74">
            <v>7</v>
          </cell>
          <cell r="O74">
            <v>46</v>
          </cell>
        </row>
        <row r="75">
          <cell r="A75">
            <v>527</v>
          </cell>
          <cell r="B75">
            <v>8.3999999999999995E-3</v>
          </cell>
          <cell r="C75">
            <v>3</v>
          </cell>
          <cell r="D75">
            <v>3</v>
          </cell>
          <cell r="E75">
            <v>3</v>
          </cell>
          <cell r="F75">
            <v>3</v>
          </cell>
          <cell r="G75">
            <v>3</v>
          </cell>
          <cell r="H75">
            <v>3</v>
          </cell>
          <cell r="I75">
            <v>7</v>
          </cell>
          <cell r="J75">
            <v>7</v>
          </cell>
          <cell r="K75">
            <v>8</v>
          </cell>
          <cell r="L75">
            <v>11</v>
          </cell>
          <cell r="M75">
            <v>11</v>
          </cell>
          <cell r="N75">
            <v>11</v>
          </cell>
          <cell r="O75">
            <v>73</v>
          </cell>
        </row>
        <row r="76">
          <cell r="A76">
            <v>528</v>
          </cell>
          <cell r="B76">
            <v>4.0000000000000001E-3</v>
          </cell>
          <cell r="C76">
            <v>1</v>
          </cell>
          <cell r="D76">
            <v>1</v>
          </cell>
          <cell r="E76">
            <v>1</v>
          </cell>
          <cell r="F76">
            <v>2</v>
          </cell>
          <cell r="G76">
            <v>2</v>
          </cell>
          <cell r="H76">
            <v>2</v>
          </cell>
          <cell r="I76">
            <v>3</v>
          </cell>
          <cell r="J76">
            <v>3</v>
          </cell>
          <cell r="K76">
            <v>4</v>
          </cell>
          <cell r="L76">
            <v>5</v>
          </cell>
          <cell r="M76">
            <v>5</v>
          </cell>
          <cell r="N76">
            <v>5</v>
          </cell>
          <cell r="O76">
            <v>34</v>
          </cell>
        </row>
        <row r="77">
          <cell r="A77">
            <v>530</v>
          </cell>
          <cell r="B77">
            <v>3.5999999999999999E-3</v>
          </cell>
          <cell r="C77">
            <v>1</v>
          </cell>
          <cell r="D77">
            <v>1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3</v>
          </cell>
          <cell r="J77">
            <v>3</v>
          </cell>
          <cell r="K77">
            <v>3</v>
          </cell>
          <cell r="L77">
            <v>5</v>
          </cell>
          <cell r="M77">
            <v>5</v>
          </cell>
          <cell r="N77">
            <v>5</v>
          </cell>
          <cell r="O77">
            <v>30</v>
          </cell>
        </row>
        <row r="78">
          <cell r="A78">
            <v>531</v>
          </cell>
          <cell r="B78">
            <v>1.6000000000000001E-3</v>
          </cell>
          <cell r="C78">
            <v>1</v>
          </cell>
          <cell r="D78">
            <v>1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2</v>
          </cell>
          <cell r="L78">
            <v>2</v>
          </cell>
          <cell r="M78">
            <v>2</v>
          </cell>
          <cell r="N78">
            <v>2</v>
          </cell>
          <cell r="O78">
            <v>16</v>
          </cell>
        </row>
        <row r="79">
          <cell r="A79">
            <v>532</v>
          </cell>
          <cell r="B79">
            <v>4.4000000000000003E-3</v>
          </cell>
          <cell r="C79">
            <v>1</v>
          </cell>
          <cell r="D79">
            <v>1</v>
          </cell>
          <cell r="E79">
            <v>2</v>
          </cell>
          <cell r="F79">
            <v>1</v>
          </cell>
          <cell r="G79">
            <v>1</v>
          </cell>
          <cell r="H79">
            <v>1</v>
          </cell>
          <cell r="I79">
            <v>4</v>
          </cell>
          <cell r="J79">
            <v>4</v>
          </cell>
          <cell r="K79">
            <v>4</v>
          </cell>
          <cell r="L79">
            <v>6</v>
          </cell>
          <cell r="M79">
            <v>6</v>
          </cell>
          <cell r="N79">
            <v>6</v>
          </cell>
          <cell r="O79">
            <v>37</v>
          </cell>
        </row>
        <row r="80">
          <cell r="A80">
            <v>533</v>
          </cell>
          <cell r="B80">
            <v>4.0000000000000001E-3</v>
          </cell>
          <cell r="C80">
            <v>1</v>
          </cell>
          <cell r="D80">
            <v>1</v>
          </cell>
          <cell r="E80">
            <v>1</v>
          </cell>
          <cell r="F80">
            <v>2</v>
          </cell>
          <cell r="G80">
            <v>2</v>
          </cell>
          <cell r="H80">
            <v>2</v>
          </cell>
          <cell r="I80">
            <v>3</v>
          </cell>
          <cell r="J80">
            <v>3</v>
          </cell>
          <cell r="K80">
            <v>4</v>
          </cell>
          <cell r="L80">
            <v>5</v>
          </cell>
          <cell r="M80">
            <v>5</v>
          </cell>
          <cell r="N80">
            <v>5</v>
          </cell>
          <cell r="O80">
            <v>34</v>
          </cell>
        </row>
        <row r="81">
          <cell r="A81">
            <v>534</v>
          </cell>
          <cell r="B81">
            <v>0.01</v>
          </cell>
          <cell r="C81">
            <v>3</v>
          </cell>
          <cell r="D81">
            <v>3</v>
          </cell>
          <cell r="E81">
            <v>4</v>
          </cell>
          <cell r="F81">
            <v>3</v>
          </cell>
          <cell r="G81">
            <v>3</v>
          </cell>
          <cell r="H81">
            <v>3</v>
          </cell>
          <cell r="I81">
            <v>9</v>
          </cell>
          <cell r="J81">
            <v>9</v>
          </cell>
          <cell r="K81">
            <v>9</v>
          </cell>
          <cell r="L81">
            <v>14</v>
          </cell>
          <cell r="M81">
            <v>14</v>
          </cell>
          <cell r="N81">
            <v>14</v>
          </cell>
          <cell r="O81">
            <v>88</v>
          </cell>
        </row>
        <row r="82">
          <cell r="A82">
            <v>535</v>
          </cell>
          <cell r="B82">
            <v>2.3999999999999998E-3</v>
          </cell>
          <cell r="C82">
            <v>1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2</v>
          </cell>
          <cell r="J82">
            <v>2</v>
          </cell>
          <cell r="K82">
            <v>2</v>
          </cell>
          <cell r="L82">
            <v>3</v>
          </cell>
          <cell r="M82">
            <v>3</v>
          </cell>
          <cell r="N82">
            <v>3</v>
          </cell>
          <cell r="O82">
            <v>21</v>
          </cell>
        </row>
        <row r="83">
          <cell r="A83">
            <v>536</v>
          </cell>
          <cell r="B83">
            <v>3.2000000000000001E-2</v>
          </cell>
          <cell r="C83">
            <v>10</v>
          </cell>
          <cell r="D83">
            <v>10</v>
          </cell>
          <cell r="E83">
            <v>11</v>
          </cell>
          <cell r="F83">
            <v>12</v>
          </cell>
          <cell r="G83">
            <v>12</v>
          </cell>
          <cell r="H83">
            <v>12</v>
          </cell>
          <cell r="I83">
            <v>27</v>
          </cell>
          <cell r="J83">
            <v>27</v>
          </cell>
          <cell r="K83">
            <v>30</v>
          </cell>
          <cell r="L83">
            <v>43</v>
          </cell>
          <cell r="M83">
            <v>43</v>
          </cell>
          <cell r="N83">
            <v>43</v>
          </cell>
          <cell r="O83">
            <v>280</v>
          </cell>
        </row>
        <row r="84">
          <cell r="A84">
            <v>537</v>
          </cell>
          <cell r="B84">
            <v>2E-3</v>
          </cell>
          <cell r="C84">
            <v>1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2</v>
          </cell>
          <cell r="J84">
            <v>2</v>
          </cell>
          <cell r="K84">
            <v>2</v>
          </cell>
          <cell r="L84">
            <v>3</v>
          </cell>
          <cell r="M84">
            <v>3</v>
          </cell>
          <cell r="N84">
            <v>3</v>
          </cell>
          <cell r="O84">
            <v>21</v>
          </cell>
        </row>
        <row r="85">
          <cell r="A85">
            <v>538</v>
          </cell>
          <cell r="B85">
            <v>6.4000000000000003E-3</v>
          </cell>
          <cell r="C85">
            <v>2</v>
          </cell>
          <cell r="D85">
            <v>2</v>
          </cell>
          <cell r="E85">
            <v>2</v>
          </cell>
          <cell r="F85">
            <v>2</v>
          </cell>
          <cell r="G85">
            <v>2</v>
          </cell>
          <cell r="H85">
            <v>2</v>
          </cell>
          <cell r="I85">
            <v>5</v>
          </cell>
          <cell r="J85">
            <v>5</v>
          </cell>
          <cell r="K85">
            <v>6</v>
          </cell>
          <cell r="L85">
            <v>9</v>
          </cell>
          <cell r="M85">
            <v>9</v>
          </cell>
          <cell r="N85">
            <v>9</v>
          </cell>
          <cell r="O85">
            <v>55</v>
          </cell>
        </row>
        <row r="86">
          <cell r="A86">
            <v>539</v>
          </cell>
          <cell r="B86">
            <v>9.5999999999999992E-3</v>
          </cell>
          <cell r="C86">
            <v>3</v>
          </cell>
          <cell r="D86">
            <v>3</v>
          </cell>
          <cell r="E86">
            <v>3</v>
          </cell>
          <cell r="F86">
            <v>4</v>
          </cell>
          <cell r="G86">
            <v>4</v>
          </cell>
          <cell r="H86">
            <v>4</v>
          </cell>
          <cell r="I86">
            <v>8</v>
          </cell>
          <cell r="J86">
            <v>8</v>
          </cell>
          <cell r="K86">
            <v>8</v>
          </cell>
          <cell r="L86">
            <v>13</v>
          </cell>
          <cell r="M86">
            <v>13</v>
          </cell>
          <cell r="N86">
            <v>13</v>
          </cell>
          <cell r="O86">
            <v>84</v>
          </cell>
        </row>
        <row r="87">
          <cell r="A87">
            <v>540</v>
          </cell>
          <cell r="B87">
            <v>5.5999999999999999E-3</v>
          </cell>
          <cell r="C87">
            <v>2</v>
          </cell>
          <cell r="D87">
            <v>2</v>
          </cell>
          <cell r="E87">
            <v>2</v>
          </cell>
          <cell r="F87">
            <v>2</v>
          </cell>
          <cell r="G87">
            <v>2</v>
          </cell>
          <cell r="H87">
            <v>2</v>
          </cell>
          <cell r="I87">
            <v>5</v>
          </cell>
          <cell r="J87">
            <v>5</v>
          </cell>
          <cell r="K87">
            <v>5</v>
          </cell>
          <cell r="L87">
            <v>8</v>
          </cell>
          <cell r="M87">
            <v>8</v>
          </cell>
          <cell r="N87">
            <v>8</v>
          </cell>
          <cell r="O87">
            <v>51</v>
          </cell>
        </row>
        <row r="88">
          <cell r="A88">
            <v>541</v>
          </cell>
          <cell r="B88">
            <v>4.4000000000000003E-3</v>
          </cell>
          <cell r="C88">
            <v>1</v>
          </cell>
          <cell r="D88">
            <v>1</v>
          </cell>
          <cell r="E88">
            <v>2</v>
          </cell>
          <cell r="F88">
            <v>2</v>
          </cell>
          <cell r="G88">
            <v>2</v>
          </cell>
          <cell r="H88">
            <v>2</v>
          </cell>
          <cell r="I88">
            <v>5</v>
          </cell>
          <cell r="J88">
            <v>5</v>
          </cell>
          <cell r="K88">
            <v>4</v>
          </cell>
          <cell r="L88">
            <v>6</v>
          </cell>
          <cell r="M88">
            <v>6</v>
          </cell>
          <cell r="N88">
            <v>6</v>
          </cell>
          <cell r="O88">
            <v>42</v>
          </cell>
        </row>
        <row r="89">
          <cell r="A89">
            <v>542</v>
          </cell>
          <cell r="B89">
            <v>4.0000000000000001E-3</v>
          </cell>
          <cell r="C89">
            <v>1</v>
          </cell>
          <cell r="D89">
            <v>1</v>
          </cell>
          <cell r="E89">
            <v>2</v>
          </cell>
          <cell r="F89">
            <v>2</v>
          </cell>
          <cell r="G89">
            <v>2</v>
          </cell>
          <cell r="H89">
            <v>2</v>
          </cell>
          <cell r="I89">
            <v>3</v>
          </cell>
          <cell r="J89">
            <v>3</v>
          </cell>
          <cell r="K89">
            <v>4</v>
          </cell>
          <cell r="L89">
            <v>5</v>
          </cell>
          <cell r="M89">
            <v>5</v>
          </cell>
          <cell r="N89">
            <v>5</v>
          </cell>
          <cell r="O89">
            <v>35</v>
          </cell>
        </row>
        <row r="90">
          <cell r="A90">
            <v>543</v>
          </cell>
          <cell r="B90">
            <v>4.4000000000000003E-3</v>
          </cell>
          <cell r="C90">
            <v>1</v>
          </cell>
          <cell r="D90">
            <v>1</v>
          </cell>
          <cell r="E90">
            <v>2</v>
          </cell>
          <cell r="F90">
            <v>2</v>
          </cell>
          <cell r="G90">
            <v>2</v>
          </cell>
          <cell r="H90">
            <v>2</v>
          </cell>
          <cell r="I90">
            <v>4</v>
          </cell>
          <cell r="J90">
            <v>4</v>
          </cell>
          <cell r="K90">
            <v>4</v>
          </cell>
          <cell r="L90">
            <v>6</v>
          </cell>
          <cell r="M90">
            <v>6</v>
          </cell>
          <cell r="N90">
            <v>6</v>
          </cell>
          <cell r="O90">
            <v>40</v>
          </cell>
        </row>
        <row r="91">
          <cell r="A91">
            <v>544</v>
          </cell>
          <cell r="B91">
            <v>1.2E-2</v>
          </cell>
          <cell r="C91">
            <v>3</v>
          </cell>
          <cell r="D91">
            <v>3</v>
          </cell>
          <cell r="E91">
            <v>4</v>
          </cell>
          <cell r="F91">
            <v>5</v>
          </cell>
          <cell r="G91">
            <v>5</v>
          </cell>
          <cell r="H91">
            <v>5</v>
          </cell>
          <cell r="I91">
            <v>10</v>
          </cell>
          <cell r="J91">
            <v>10</v>
          </cell>
          <cell r="K91">
            <v>11</v>
          </cell>
          <cell r="L91">
            <v>16</v>
          </cell>
          <cell r="M91">
            <v>16</v>
          </cell>
          <cell r="N91">
            <v>16</v>
          </cell>
          <cell r="O91">
            <v>104</v>
          </cell>
        </row>
        <row r="92">
          <cell r="A92">
            <v>545</v>
          </cell>
          <cell r="B92">
            <v>9.1999999999999998E-3</v>
          </cell>
          <cell r="C92">
            <v>3</v>
          </cell>
          <cell r="D92">
            <v>3</v>
          </cell>
          <cell r="E92">
            <v>3</v>
          </cell>
          <cell r="F92">
            <v>4</v>
          </cell>
          <cell r="G92">
            <v>4</v>
          </cell>
          <cell r="H92">
            <v>4</v>
          </cell>
          <cell r="I92">
            <v>8</v>
          </cell>
          <cell r="J92">
            <v>8</v>
          </cell>
          <cell r="K92">
            <v>8</v>
          </cell>
          <cell r="L92">
            <v>12</v>
          </cell>
          <cell r="M92">
            <v>12</v>
          </cell>
          <cell r="N92">
            <v>12</v>
          </cell>
          <cell r="O92">
            <v>81</v>
          </cell>
        </row>
        <row r="93">
          <cell r="A93">
            <v>546</v>
          </cell>
          <cell r="B93">
            <v>4.0000000000000001E-3</v>
          </cell>
          <cell r="C93">
            <v>1</v>
          </cell>
          <cell r="D93">
            <v>1</v>
          </cell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3</v>
          </cell>
          <cell r="J93">
            <v>3</v>
          </cell>
          <cell r="K93">
            <v>4</v>
          </cell>
          <cell r="L93">
            <v>5</v>
          </cell>
          <cell r="M93">
            <v>5</v>
          </cell>
          <cell r="N93">
            <v>5</v>
          </cell>
          <cell r="O93">
            <v>34</v>
          </cell>
        </row>
        <row r="94">
          <cell r="A94">
            <v>547</v>
          </cell>
          <cell r="B94">
            <v>3.2000000000000002E-3</v>
          </cell>
          <cell r="C94">
            <v>1</v>
          </cell>
          <cell r="D94">
            <v>1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3</v>
          </cell>
          <cell r="J94">
            <v>3</v>
          </cell>
          <cell r="K94">
            <v>3</v>
          </cell>
          <cell r="L94">
            <v>4</v>
          </cell>
          <cell r="M94">
            <v>4</v>
          </cell>
          <cell r="N94">
            <v>4</v>
          </cell>
          <cell r="O94">
            <v>27</v>
          </cell>
        </row>
        <row r="95">
          <cell r="A95">
            <v>549</v>
          </cell>
          <cell r="B95">
            <v>6.4000000000000003E-3</v>
          </cell>
          <cell r="C95">
            <v>2</v>
          </cell>
          <cell r="D95">
            <v>2</v>
          </cell>
          <cell r="E95">
            <v>2</v>
          </cell>
          <cell r="F95">
            <v>2</v>
          </cell>
          <cell r="G95">
            <v>2</v>
          </cell>
          <cell r="H95">
            <v>2</v>
          </cell>
          <cell r="I95">
            <v>5</v>
          </cell>
          <cell r="J95">
            <v>5</v>
          </cell>
          <cell r="K95">
            <v>6</v>
          </cell>
          <cell r="L95">
            <v>9</v>
          </cell>
          <cell r="M95">
            <v>9</v>
          </cell>
          <cell r="N95">
            <v>9</v>
          </cell>
          <cell r="O95">
            <v>55</v>
          </cell>
        </row>
        <row r="96">
          <cell r="A96">
            <v>550</v>
          </cell>
          <cell r="B96">
            <v>4.0000000000000001E-3</v>
          </cell>
          <cell r="C96">
            <v>1</v>
          </cell>
          <cell r="D96">
            <v>1</v>
          </cell>
          <cell r="E96">
            <v>1</v>
          </cell>
          <cell r="F96">
            <v>2</v>
          </cell>
          <cell r="G96">
            <v>2</v>
          </cell>
          <cell r="H96">
            <v>2</v>
          </cell>
          <cell r="I96">
            <v>3</v>
          </cell>
          <cell r="J96">
            <v>3</v>
          </cell>
          <cell r="K96">
            <v>4</v>
          </cell>
          <cell r="L96">
            <v>5</v>
          </cell>
          <cell r="M96">
            <v>5</v>
          </cell>
          <cell r="N96">
            <v>5</v>
          </cell>
          <cell r="O96">
            <v>34</v>
          </cell>
        </row>
        <row r="97">
          <cell r="A97">
            <v>551</v>
          </cell>
          <cell r="B97">
            <v>6.4000000000000003E-3</v>
          </cell>
          <cell r="C97">
            <v>2</v>
          </cell>
          <cell r="D97">
            <v>2</v>
          </cell>
          <cell r="E97">
            <v>2</v>
          </cell>
          <cell r="F97">
            <v>2</v>
          </cell>
          <cell r="G97">
            <v>2</v>
          </cell>
          <cell r="H97">
            <v>2</v>
          </cell>
          <cell r="I97">
            <v>5</v>
          </cell>
          <cell r="J97">
            <v>5</v>
          </cell>
          <cell r="K97">
            <v>6</v>
          </cell>
          <cell r="L97">
            <v>9</v>
          </cell>
          <cell r="M97">
            <v>9</v>
          </cell>
          <cell r="N97">
            <v>9</v>
          </cell>
          <cell r="O97">
            <v>55</v>
          </cell>
        </row>
        <row r="98">
          <cell r="A98">
            <v>552</v>
          </cell>
          <cell r="B98">
            <v>6.7999999999999996E-3</v>
          </cell>
          <cell r="C98">
            <v>2</v>
          </cell>
          <cell r="D98">
            <v>2</v>
          </cell>
          <cell r="E98">
            <v>2</v>
          </cell>
          <cell r="F98">
            <v>3</v>
          </cell>
          <cell r="G98">
            <v>3</v>
          </cell>
          <cell r="H98">
            <v>3</v>
          </cell>
          <cell r="I98">
            <v>6</v>
          </cell>
          <cell r="J98">
            <v>6</v>
          </cell>
          <cell r="K98">
            <v>6</v>
          </cell>
          <cell r="L98">
            <v>9</v>
          </cell>
          <cell r="M98">
            <v>9</v>
          </cell>
          <cell r="N98">
            <v>9</v>
          </cell>
          <cell r="O98">
            <v>60</v>
          </cell>
        </row>
        <row r="99">
          <cell r="A99">
            <v>553</v>
          </cell>
          <cell r="B99">
            <v>1.6799999999999999E-2</v>
          </cell>
          <cell r="C99">
            <v>5</v>
          </cell>
          <cell r="D99">
            <v>5</v>
          </cell>
          <cell r="E99">
            <v>6</v>
          </cell>
          <cell r="F99">
            <v>6</v>
          </cell>
          <cell r="G99">
            <v>6</v>
          </cell>
          <cell r="H99">
            <v>6</v>
          </cell>
          <cell r="I99">
            <v>14</v>
          </cell>
          <cell r="J99">
            <v>14</v>
          </cell>
          <cell r="K99">
            <v>15</v>
          </cell>
          <cell r="L99">
            <v>23</v>
          </cell>
          <cell r="M99">
            <v>23</v>
          </cell>
          <cell r="N99">
            <v>23</v>
          </cell>
          <cell r="O99">
            <v>146</v>
          </cell>
        </row>
        <row r="100">
          <cell r="A100">
            <v>554</v>
          </cell>
          <cell r="B100">
            <v>6.4000000000000003E-3</v>
          </cell>
          <cell r="C100">
            <v>2</v>
          </cell>
          <cell r="D100">
            <v>2</v>
          </cell>
          <cell r="E100">
            <v>2</v>
          </cell>
          <cell r="F100">
            <v>2</v>
          </cell>
          <cell r="G100">
            <v>2</v>
          </cell>
          <cell r="H100">
            <v>2</v>
          </cell>
          <cell r="I100">
            <v>5</v>
          </cell>
          <cell r="J100">
            <v>5</v>
          </cell>
          <cell r="K100">
            <v>6</v>
          </cell>
          <cell r="L100">
            <v>9</v>
          </cell>
          <cell r="M100">
            <v>9</v>
          </cell>
          <cell r="N100">
            <v>9</v>
          </cell>
          <cell r="O100">
            <v>55</v>
          </cell>
        </row>
        <row r="101">
          <cell r="A101">
            <v>555</v>
          </cell>
          <cell r="B101">
            <v>8.3999999999999995E-3</v>
          </cell>
          <cell r="C101">
            <v>3</v>
          </cell>
          <cell r="D101">
            <v>3</v>
          </cell>
          <cell r="E101">
            <v>4</v>
          </cell>
          <cell r="F101">
            <v>3</v>
          </cell>
          <cell r="G101">
            <v>3</v>
          </cell>
          <cell r="H101">
            <v>3</v>
          </cell>
          <cell r="I101">
            <v>7</v>
          </cell>
          <cell r="J101">
            <v>7</v>
          </cell>
          <cell r="K101">
            <v>8</v>
          </cell>
          <cell r="L101">
            <v>11</v>
          </cell>
          <cell r="M101">
            <v>11</v>
          </cell>
          <cell r="N101">
            <v>11</v>
          </cell>
          <cell r="O101">
            <v>74</v>
          </cell>
        </row>
        <row r="102">
          <cell r="A102">
            <v>556</v>
          </cell>
          <cell r="B102">
            <v>6.7999999999999996E-3</v>
          </cell>
          <cell r="C102">
            <v>2</v>
          </cell>
          <cell r="D102">
            <v>2</v>
          </cell>
          <cell r="E102">
            <v>2</v>
          </cell>
          <cell r="F102">
            <v>2</v>
          </cell>
          <cell r="G102">
            <v>2</v>
          </cell>
          <cell r="H102">
            <v>2</v>
          </cell>
          <cell r="I102">
            <v>6</v>
          </cell>
          <cell r="J102">
            <v>6</v>
          </cell>
          <cell r="K102">
            <v>6</v>
          </cell>
          <cell r="L102">
            <v>9</v>
          </cell>
          <cell r="M102">
            <v>9</v>
          </cell>
          <cell r="N102">
            <v>9</v>
          </cell>
          <cell r="O102">
            <v>57</v>
          </cell>
        </row>
        <row r="103">
          <cell r="A103">
            <v>558</v>
          </cell>
          <cell r="B103">
            <v>8.0000000000000002E-3</v>
          </cell>
          <cell r="C103">
            <v>2</v>
          </cell>
          <cell r="D103">
            <v>2</v>
          </cell>
          <cell r="E103">
            <v>3</v>
          </cell>
          <cell r="F103">
            <v>3</v>
          </cell>
          <cell r="G103">
            <v>3</v>
          </cell>
          <cell r="H103">
            <v>3</v>
          </cell>
          <cell r="I103">
            <v>7</v>
          </cell>
          <cell r="J103">
            <v>7</v>
          </cell>
          <cell r="K103">
            <v>8</v>
          </cell>
          <cell r="L103">
            <v>11</v>
          </cell>
          <cell r="M103">
            <v>11</v>
          </cell>
          <cell r="N103">
            <v>11</v>
          </cell>
          <cell r="O103">
            <v>71</v>
          </cell>
        </row>
        <row r="104">
          <cell r="A104">
            <v>560</v>
          </cell>
          <cell r="B104">
            <v>6.7999999999999996E-3</v>
          </cell>
          <cell r="C104">
            <v>2</v>
          </cell>
          <cell r="D104">
            <v>2</v>
          </cell>
          <cell r="E104">
            <v>2</v>
          </cell>
          <cell r="F104">
            <v>2</v>
          </cell>
          <cell r="G104">
            <v>2</v>
          </cell>
          <cell r="H104">
            <v>2</v>
          </cell>
          <cell r="I104">
            <v>6</v>
          </cell>
          <cell r="J104">
            <v>6</v>
          </cell>
          <cell r="K104">
            <v>6</v>
          </cell>
          <cell r="L104">
            <v>9</v>
          </cell>
          <cell r="M104">
            <v>9</v>
          </cell>
          <cell r="N104">
            <v>9</v>
          </cell>
          <cell r="O104">
            <v>57</v>
          </cell>
        </row>
        <row r="105">
          <cell r="A105">
            <v>563</v>
          </cell>
          <cell r="B105">
            <v>0.02</v>
          </cell>
          <cell r="C105">
            <v>6</v>
          </cell>
          <cell r="D105">
            <v>6</v>
          </cell>
          <cell r="E105">
            <v>7</v>
          </cell>
          <cell r="F105">
            <v>7</v>
          </cell>
          <cell r="G105">
            <v>7</v>
          </cell>
          <cell r="H105">
            <v>7</v>
          </cell>
          <cell r="I105">
            <v>17</v>
          </cell>
          <cell r="J105">
            <v>17</v>
          </cell>
          <cell r="K105">
            <v>18</v>
          </cell>
          <cell r="L105">
            <v>27</v>
          </cell>
          <cell r="M105">
            <v>27</v>
          </cell>
          <cell r="N105">
            <v>27</v>
          </cell>
          <cell r="O105">
            <v>173</v>
          </cell>
        </row>
        <row r="106">
          <cell r="A106">
            <v>565</v>
          </cell>
          <cell r="B106">
            <v>1.6000000000000001E-3</v>
          </cell>
          <cell r="C106">
            <v>1</v>
          </cell>
          <cell r="D106">
            <v>1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1</v>
          </cell>
          <cell r="J106">
            <v>1</v>
          </cell>
          <cell r="K106">
            <v>2</v>
          </cell>
          <cell r="L106">
            <v>2</v>
          </cell>
          <cell r="M106">
            <v>2</v>
          </cell>
          <cell r="N106">
            <v>2</v>
          </cell>
          <cell r="O106">
            <v>16</v>
          </cell>
        </row>
        <row r="107">
          <cell r="A107">
            <v>566</v>
          </cell>
          <cell r="B107">
            <v>1.24E-2</v>
          </cell>
          <cell r="C107">
            <v>4</v>
          </cell>
          <cell r="D107">
            <v>4</v>
          </cell>
          <cell r="E107">
            <v>4</v>
          </cell>
          <cell r="F107">
            <v>5</v>
          </cell>
          <cell r="G107">
            <v>5</v>
          </cell>
          <cell r="H107">
            <v>5</v>
          </cell>
          <cell r="I107">
            <v>10</v>
          </cell>
          <cell r="J107">
            <v>10</v>
          </cell>
          <cell r="K107">
            <v>12</v>
          </cell>
          <cell r="L107">
            <v>17</v>
          </cell>
          <cell r="M107">
            <v>17</v>
          </cell>
          <cell r="N107">
            <v>17</v>
          </cell>
          <cell r="O107">
            <v>110</v>
          </cell>
        </row>
      </sheetData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BRANZA"/>
      <sheetName val="Cob x Prov"/>
      <sheetName val="Cob x Día de Pago"/>
      <sheetName val="Detalle COB- DEP"/>
      <sheetName val="FLUJO FINANC"/>
      <sheetName val="Flujo S Mes de Pago"/>
      <sheetName val="ESD"/>
      <sheetName val="Deveng x Provincia"/>
      <sheetName val="FLUJO FUTURO"/>
      <sheetName val="Carga Serie i"/>
      <sheetName val="DatosV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>
        <row r="5">
          <cell r="B5">
            <v>1</v>
          </cell>
          <cell r="C5" t="str">
            <v>0 - 31</v>
          </cell>
        </row>
        <row r="6">
          <cell r="B6">
            <v>2</v>
          </cell>
          <cell r="C6" t="str">
            <v>32 - 90</v>
          </cell>
        </row>
        <row r="7">
          <cell r="B7">
            <v>3</v>
          </cell>
          <cell r="C7" t="str">
            <v>91 - 180</v>
          </cell>
        </row>
        <row r="8">
          <cell r="B8">
            <v>4</v>
          </cell>
          <cell r="C8" t="str">
            <v>181 - 365</v>
          </cell>
        </row>
        <row r="9">
          <cell r="B9">
            <v>5</v>
          </cell>
          <cell r="C9" t="str">
            <v>&gt; 365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Variación"/>
      <sheetName val="Informe"/>
      <sheetName val="Credit Suisse (CER)"/>
      <sheetName val="Deutsche Bank (CER)"/>
      <sheetName val="Credit Suisse"/>
      <sheetName val="Deutsche Bank"/>
      <sheetName val="Hipótesis U$D"/>
      <sheetName val="Comparaciones de Hipótesis"/>
      <sheetName val="Curva Spread"/>
      <sheetName val="Curva CER"/>
      <sheetName val="EUR"/>
      <sheetName val="USD"/>
      <sheetName val="CER y Tcbio"/>
    </sheetNames>
    <sheetDataSet>
      <sheetData sheetId="0" refreshError="1"/>
      <sheetData sheetId="1" refreshError="1"/>
      <sheetData sheetId="2" refreshError="1">
        <row r="7">
          <cell r="D7">
            <v>3.105</v>
          </cell>
        </row>
        <row r="8">
          <cell r="D8">
            <v>4.1449999999999996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"/>
      <sheetName val="Puntos dest"/>
      <sheetName val="ind"/>
      <sheetName val="Altas cc"/>
      <sheetName val=" x tipo op "/>
      <sheetName val="dat estad "/>
      <sheetName val="evol"/>
      <sheetName val="sit x suc"/>
      <sheetName val="Rank"/>
      <sheetName val="Cob aplic CC"/>
      <sheetName val="Proy"/>
      <sheetName val="Grafico"/>
      <sheetName val="CTA1"/>
      <sheetName val="Graf-cta1"/>
      <sheetName val="cartecomp"/>
      <sheetName val="Altas sc"/>
      <sheetName val=" x tipo op SC"/>
      <sheetName val="Evol sc"/>
      <sheetName val="graf evol"/>
      <sheetName val="Cobranzas"/>
      <sheetName val="Evoluc. de cobranz."/>
      <sheetName val="Rank (sc)"/>
      <sheetName val="vint cc s-finver"/>
      <sheetName val="vint cc c-finver"/>
      <sheetName val="vint s-cod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ción Emisiones "/>
      <sheetName val="Colocaciones de la Semana"/>
      <sheetName val="Chart1"/>
      <sheetName val="Gráf 2"/>
      <sheetName val="Gráf 2 por semana"/>
      <sheetName val="Gráf 3"/>
      <sheetName val="Gráf 3 por semana"/>
      <sheetName val="A"/>
      <sheetName val="B"/>
      <sheetName val="RESUMEN"/>
      <sheetName val="L-N"/>
      <sheetName val="E-B"/>
      <sheetName val="HIST L-N"/>
      <sheetName val="HIST B-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es 20-06"/>
      <sheetName val="Pmos Individuos"/>
      <sheetName val="Pers orig."/>
      <sheetName val="Hipot."/>
      <sheetName val="Pmos Hipotec."/>
      <sheetName val="T.C. final"/>
      <sheetName val="Tarjetas"/>
      <sheetName val="Tarjetas orig."/>
      <sheetName val="Dist. seguros total"/>
      <sheetName val="Seguros total"/>
      <sheetName val="Personales_20-06"/>
      <sheetName val="Pmos_Individuos"/>
      <sheetName val="Pers_orig_"/>
      <sheetName val="Hipot_"/>
      <sheetName val="Pmos_Hipotec_"/>
      <sheetName val="T_C__final"/>
      <sheetName val="Tarjetas_orig_"/>
      <sheetName val="Dist__seguros_total"/>
      <sheetName val="Seguros_total"/>
      <sheetName val="Lead"/>
      <sheetName val="Resultados"/>
      <sheetName val="ASIENTO FDO GTIA."/>
      <sheetName val="Assumptions"/>
      <sheetName val="04-06-01"/>
      <sheetName val="Proforma (US$)"/>
      <sheetName val="XREF"/>
      <sheetName val="Pg Am"/>
      <sheetName val="BANVAL"/>
      <sheetName val="Cartasur"/>
      <sheetName val="Excluidas"/>
      <sheetName val="Hoja2"/>
      <sheetName val="DI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8</v>
          </cell>
        </row>
        <row r="11">
          <cell r="A11">
            <v>21</v>
          </cell>
        </row>
        <row r="12">
          <cell r="A12">
            <v>22</v>
          </cell>
        </row>
        <row r="13">
          <cell r="A13">
            <v>23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27</v>
          </cell>
        </row>
        <row r="18">
          <cell r="A18">
            <v>28</v>
          </cell>
        </row>
        <row r="19">
          <cell r="A19">
            <v>30</v>
          </cell>
        </row>
        <row r="20">
          <cell r="A20">
            <v>31</v>
          </cell>
        </row>
        <row r="21">
          <cell r="A21">
            <v>32</v>
          </cell>
        </row>
        <row r="22">
          <cell r="A22">
            <v>33</v>
          </cell>
        </row>
        <row r="23">
          <cell r="A23">
            <v>34</v>
          </cell>
        </row>
        <row r="24">
          <cell r="A24">
            <v>35</v>
          </cell>
        </row>
        <row r="25">
          <cell r="A25">
            <v>36</v>
          </cell>
        </row>
        <row r="26">
          <cell r="A26">
            <v>37</v>
          </cell>
        </row>
        <row r="27">
          <cell r="A27">
            <v>38</v>
          </cell>
        </row>
        <row r="28">
          <cell r="A28">
            <v>40</v>
          </cell>
        </row>
        <row r="29">
          <cell r="A29">
            <v>41</v>
          </cell>
        </row>
        <row r="30">
          <cell r="A30">
            <v>42</v>
          </cell>
        </row>
        <row r="31">
          <cell r="A31">
            <v>43</v>
          </cell>
        </row>
        <row r="32">
          <cell r="A32">
            <v>44</v>
          </cell>
        </row>
        <row r="33">
          <cell r="A33">
            <v>45</v>
          </cell>
        </row>
        <row r="34">
          <cell r="A34">
            <v>46</v>
          </cell>
        </row>
        <row r="35">
          <cell r="A35">
            <v>48</v>
          </cell>
        </row>
        <row r="36">
          <cell r="A36">
            <v>50</v>
          </cell>
        </row>
        <row r="37">
          <cell r="A37">
            <v>51</v>
          </cell>
        </row>
        <row r="38">
          <cell r="A38">
            <v>54</v>
          </cell>
        </row>
        <row r="39">
          <cell r="A39">
            <v>55</v>
          </cell>
        </row>
        <row r="40">
          <cell r="A40">
            <v>56</v>
          </cell>
        </row>
        <row r="41">
          <cell r="A41">
            <v>57</v>
          </cell>
        </row>
        <row r="42">
          <cell r="A42">
            <v>58</v>
          </cell>
        </row>
        <row r="43">
          <cell r="A43">
            <v>59</v>
          </cell>
        </row>
        <row r="44">
          <cell r="A44">
            <v>61</v>
          </cell>
        </row>
        <row r="45">
          <cell r="A45">
            <v>62</v>
          </cell>
        </row>
        <row r="46">
          <cell r="A46">
            <v>67</v>
          </cell>
        </row>
        <row r="47">
          <cell r="A47">
            <v>71</v>
          </cell>
        </row>
        <row r="48">
          <cell r="A48">
            <v>74</v>
          </cell>
        </row>
        <row r="49">
          <cell r="A49">
            <v>76</v>
          </cell>
        </row>
        <row r="50">
          <cell r="A50">
            <v>500</v>
          </cell>
        </row>
        <row r="51">
          <cell r="A51">
            <v>501</v>
          </cell>
        </row>
        <row r="52">
          <cell r="A52">
            <v>502</v>
          </cell>
        </row>
        <row r="53">
          <cell r="A53">
            <v>503</v>
          </cell>
        </row>
        <row r="54">
          <cell r="A54">
            <v>504</v>
          </cell>
        </row>
        <row r="55">
          <cell r="A55">
            <v>505</v>
          </cell>
        </row>
        <row r="56">
          <cell r="A56">
            <v>506</v>
          </cell>
        </row>
        <row r="57">
          <cell r="A57">
            <v>507</v>
          </cell>
        </row>
        <row r="58">
          <cell r="A58">
            <v>508</v>
          </cell>
        </row>
        <row r="59">
          <cell r="A59">
            <v>509</v>
          </cell>
        </row>
        <row r="60">
          <cell r="A60">
            <v>510</v>
          </cell>
        </row>
        <row r="61">
          <cell r="A61">
            <v>511</v>
          </cell>
        </row>
        <row r="62">
          <cell r="A62">
            <v>512</v>
          </cell>
        </row>
        <row r="63">
          <cell r="A63">
            <v>514</v>
          </cell>
        </row>
        <row r="64">
          <cell r="A64">
            <v>515</v>
          </cell>
        </row>
        <row r="65">
          <cell r="A65">
            <v>516</v>
          </cell>
        </row>
        <row r="66">
          <cell r="A66">
            <v>517</v>
          </cell>
        </row>
        <row r="67">
          <cell r="A67">
            <v>518</v>
          </cell>
        </row>
        <row r="68">
          <cell r="A68">
            <v>519</v>
          </cell>
        </row>
        <row r="69">
          <cell r="A69">
            <v>520</v>
          </cell>
        </row>
        <row r="70">
          <cell r="A70">
            <v>521</v>
          </cell>
        </row>
        <row r="71">
          <cell r="A71">
            <v>522</v>
          </cell>
        </row>
        <row r="72">
          <cell r="A72">
            <v>523</v>
          </cell>
        </row>
        <row r="73">
          <cell r="A73">
            <v>524</v>
          </cell>
        </row>
        <row r="74">
          <cell r="A74">
            <v>526</v>
          </cell>
        </row>
        <row r="75">
          <cell r="A75">
            <v>527</v>
          </cell>
        </row>
        <row r="76">
          <cell r="A76">
            <v>528</v>
          </cell>
        </row>
        <row r="77">
          <cell r="A77">
            <v>530</v>
          </cell>
        </row>
        <row r="78">
          <cell r="A78">
            <v>531</v>
          </cell>
        </row>
        <row r="79">
          <cell r="A79">
            <v>532</v>
          </cell>
        </row>
        <row r="80">
          <cell r="A80">
            <v>533</v>
          </cell>
        </row>
        <row r="81">
          <cell r="A81">
            <v>534</v>
          </cell>
        </row>
        <row r="82">
          <cell r="A82">
            <v>535</v>
          </cell>
        </row>
        <row r="83">
          <cell r="A83">
            <v>536</v>
          </cell>
        </row>
        <row r="84">
          <cell r="A84">
            <v>537</v>
          </cell>
        </row>
        <row r="85">
          <cell r="A85">
            <v>538</v>
          </cell>
        </row>
        <row r="86">
          <cell r="A86">
            <v>539</v>
          </cell>
        </row>
        <row r="87">
          <cell r="A87">
            <v>540</v>
          </cell>
        </row>
        <row r="88">
          <cell r="A88">
            <v>541</v>
          </cell>
        </row>
        <row r="89">
          <cell r="A89">
            <v>542</v>
          </cell>
        </row>
        <row r="90">
          <cell r="A90">
            <v>543</v>
          </cell>
        </row>
        <row r="91">
          <cell r="A91">
            <v>544</v>
          </cell>
        </row>
        <row r="92">
          <cell r="A92">
            <v>545</v>
          </cell>
        </row>
        <row r="93">
          <cell r="A93">
            <v>546</v>
          </cell>
        </row>
        <row r="94">
          <cell r="A94">
            <v>547</v>
          </cell>
        </row>
        <row r="95">
          <cell r="A95">
            <v>549</v>
          </cell>
        </row>
        <row r="96">
          <cell r="A96">
            <v>550</v>
          </cell>
        </row>
        <row r="97">
          <cell r="A97">
            <v>551</v>
          </cell>
        </row>
        <row r="98">
          <cell r="A98">
            <v>552</v>
          </cell>
        </row>
        <row r="99">
          <cell r="A99">
            <v>553</v>
          </cell>
        </row>
        <row r="100">
          <cell r="A100">
            <v>554</v>
          </cell>
        </row>
        <row r="101">
          <cell r="A101">
            <v>555</v>
          </cell>
        </row>
        <row r="102">
          <cell r="A102">
            <v>556</v>
          </cell>
        </row>
        <row r="103">
          <cell r="A103">
            <v>558</v>
          </cell>
        </row>
        <row r="104">
          <cell r="A104">
            <v>560</v>
          </cell>
        </row>
        <row r="105">
          <cell r="A105">
            <v>563</v>
          </cell>
        </row>
        <row r="106">
          <cell r="A106">
            <v>565</v>
          </cell>
        </row>
        <row r="107">
          <cell r="A107">
            <v>566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A3" t="str">
            <v>30655808465</v>
          </cell>
        </row>
      </sheetData>
      <sheetData sheetId="28"/>
      <sheetData sheetId="29"/>
      <sheetData sheetId="30">
        <row r="3">
          <cell r="A3" t="str">
            <v>Etiquetas de fila</v>
          </cell>
        </row>
      </sheetData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idad Ajustado Gcia. MKTG"/>
      <sheetName val="Hoja2"/>
      <sheetName val="Hoja1"/>
      <sheetName val="SAP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idad Ajustado Gcia. MKTG"/>
      <sheetName val="Hoja2"/>
      <sheetName val="Hoja1"/>
      <sheetName val="SAP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idad Ajustado Gcia. MKTG"/>
      <sheetName val="Hoja2"/>
      <sheetName val="Hoja1"/>
      <sheetName val="SAP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BA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ución"/>
      <sheetName val="Hoja3"/>
      <sheetName val="DIF"/>
      <sheetName val="BANVAL"/>
      <sheetName val="Cartasur"/>
      <sheetName val="Excluidas"/>
    </sheetNames>
    <sheetDataSet>
      <sheetData sheetId="0" refreshError="1">
        <row r="1">
          <cell r="A1" t="str">
            <v>EVOLUCIÓN MENSUAL POR ZONA (último semestre)</v>
          </cell>
        </row>
        <row r="2">
          <cell r="A2" t="str">
            <v>EFECTIVO</v>
          </cell>
        </row>
        <row r="3">
          <cell r="A3" t="str">
            <v>MESES</v>
          </cell>
          <cell r="B3" t="str">
            <v>CÓRDOBA</v>
          </cell>
          <cell r="C3" t="str">
            <v>TUCUMÁN</v>
          </cell>
          <cell r="D3" t="str">
            <v>SALTA</v>
          </cell>
          <cell r="E3" t="str">
            <v>CONCEPCIÓN</v>
          </cell>
          <cell r="F3" t="str">
            <v>MENDOZA</v>
          </cell>
          <cell r="G3" t="str">
            <v>SAN RAFAEL</v>
          </cell>
          <cell r="H3" t="str">
            <v>BS AS</v>
          </cell>
          <cell r="I3" t="str">
            <v>ROSARIO</v>
          </cell>
          <cell r="J3" t="str">
            <v>CONSOLIDADO</v>
          </cell>
          <cell r="K3" t="str">
            <v>% Mes Ant.</v>
          </cell>
        </row>
        <row r="4">
          <cell r="A4">
            <v>35554</v>
          </cell>
          <cell r="B4">
            <v>3737400</v>
          </cell>
          <cell r="C4">
            <v>1234505</v>
          </cell>
          <cell r="D4">
            <v>943450</v>
          </cell>
          <cell r="E4">
            <v>236050</v>
          </cell>
          <cell r="F4">
            <v>1669618</v>
          </cell>
          <cell r="G4">
            <v>327961</v>
          </cell>
          <cell r="H4">
            <v>949355</v>
          </cell>
          <cell r="J4">
            <v>9098339</v>
          </cell>
          <cell r="K4">
            <v>0.19063566849141078</v>
          </cell>
        </row>
        <row r="5">
          <cell r="A5">
            <v>35584</v>
          </cell>
          <cell r="B5">
            <v>3411595</v>
          </cell>
          <cell r="C5">
            <v>1304920</v>
          </cell>
          <cell r="D5">
            <v>820550</v>
          </cell>
          <cell r="E5">
            <v>178740</v>
          </cell>
          <cell r="F5">
            <v>1623721</v>
          </cell>
          <cell r="G5">
            <v>229505</v>
          </cell>
          <cell r="H5">
            <v>850732</v>
          </cell>
          <cell r="J5">
            <v>8419763</v>
          </cell>
          <cell r="K5">
            <v>-7.4582404546588155E-2</v>
          </cell>
        </row>
        <row r="6">
          <cell r="A6">
            <v>35614</v>
          </cell>
          <cell r="B6">
            <v>3994346</v>
          </cell>
          <cell r="C6">
            <v>1404391</v>
          </cell>
          <cell r="D6">
            <v>1029418</v>
          </cell>
          <cell r="E6">
            <v>195550</v>
          </cell>
          <cell r="F6">
            <v>1766209</v>
          </cell>
          <cell r="G6">
            <v>264120</v>
          </cell>
          <cell r="H6">
            <v>983089</v>
          </cell>
          <cell r="I6">
            <v>176200</v>
          </cell>
          <cell r="J6">
            <v>9813323</v>
          </cell>
          <cell r="K6">
            <v>0.16551059691347603</v>
          </cell>
        </row>
        <row r="7">
          <cell r="A7">
            <v>35644</v>
          </cell>
          <cell r="B7">
            <v>5132555</v>
          </cell>
          <cell r="C7">
            <v>1668737</v>
          </cell>
          <cell r="D7">
            <v>1228650</v>
          </cell>
          <cell r="E7">
            <v>213250</v>
          </cell>
          <cell r="F7">
            <v>2225748.5</v>
          </cell>
          <cell r="G7">
            <v>312620</v>
          </cell>
          <cell r="H7">
            <v>1106651</v>
          </cell>
          <cell r="I7">
            <v>466250</v>
          </cell>
          <cell r="J7">
            <v>12354461.5</v>
          </cell>
          <cell r="K7">
            <v>0.25894781003335976</v>
          </cell>
        </row>
        <row r="8">
          <cell r="A8">
            <v>35674</v>
          </cell>
          <cell r="B8">
            <v>5669184</v>
          </cell>
          <cell r="C8">
            <v>1962679</v>
          </cell>
          <cell r="D8">
            <v>1451450</v>
          </cell>
          <cell r="E8">
            <v>300906</v>
          </cell>
          <cell r="F8">
            <v>3010814</v>
          </cell>
          <cell r="G8">
            <v>362019</v>
          </cell>
          <cell r="H8">
            <v>1584588</v>
          </cell>
          <cell r="I8">
            <v>477400</v>
          </cell>
          <cell r="J8">
            <v>14819040</v>
          </cell>
          <cell r="K8">
            <v>0.19948894575453568</v>
          </cell>
        </row>
        <row r="9">
          <cell r="A9">
            <v>35704</v>
          </cell>
          <cell r="B9">
            <v>5336361.92</v>
          </cell>
          <cell r="C9">
            <v>1977666</v>
          </cell>
          <cell r="D9">
            <v>1678730.56</v>
          </cell>
          <cell r="E9">
            <v>304150</v>
          </cell>
          <cell r="F9">
            <v>2987491.1800000006</v>
          </cell>
          <cell r="G9">
            <v>369790</v>
          </cell>
          <cell r="H9">
            <v>1627400.83</v>
          </cell>
          <cell r="I9">
            <v>596329.19999999995</v>
          </cell>
          <cell r="J9">
            <v>14877919.689999999</v>
          </cell>
          <cell r="K9">
            <v>3.9732459052677083E-3</v>
          </cell>
        </row>
        <row r="10">
          <cell r="A10" t="str">
            <v>PRESENTACIÓN DE COMERCIOS</v>
          </cell>
        </row>
        <row r="11">
          <cell r="A11" t="str">
            <v>MESES</v>
          </cell>
          <cell r="B11" t="str">
            <v>CÓRDOBA</v>
          </cell>
          <cell r="C11" t="str">
            <v>TUCUMÁN</v>
          </cell>
          <cell r="D11" t="str">
            <v>SALTA</v>
          </cell>
          <cell r="E11" t="str">
            <v>CONCEPCIÓN</v>
          </cell>
          <cell r="F11" t="str">
            <v>MENDOZA</v>
          </cell>
          <cell r="G11" t="str">
            <v>SAN RAFAEL</v>
          </cell>
          <cell r="H11" t="str">
            <v>BS AS</v>
          </cell>
          <cell r="I11" t="str">
            <v>ROSARIO</v>
          </cell>
          <cell r="J11" t="str">
            <v>CONSOLIDADO</v>
          </cell>
          <cell r="K11" t="str">
            <v>% Mes Ant.</v>
          </cell>
        </row>
        <row r="12">
          <cell r="A12">
            <v>35554</v>
          </cell>
          <cell r="B12">
            <v>10943052</v>
          </cell>
          <cell r="C12">
            <v>2463710.58</v>
          </cell>
          <cell r="D12">
            <v>548100.19999999995</v>
          </cell>
          <cell r="E12">
            <v>8887</v>
          </cell>
          <cell r="F12">
            <v>2233547</v>
          </cell>
          <cell r="G12">
            <v>358931</v>
          </cell>
          <cell r="H12">
            <v>266239.89</v>
          </cell>
          <cell r="J12">
            <v>16822467.669999998</v>
          </cell>
          <cell r="K12">
            <v>7.7374056741041031E-2</v>
          </cell>
        </row>
        <row r="13">
          <cell r="A13">
            <v>35584</v>
          </cell>
          <cell r="B13">
            <v>11765508</v>
          </cell>
          <cell r="C13">
            <v>2747227</v>
          </cell>
          <cell r="D13">
            <v>467416</v>
          </cell>
          <cell r="E13">
            <v>24745</v>
          </cell>
          <cell r="F13">
            <v>2604641</v>
          </cell>
          <cell r="G13">
            <v>405466</v>
          </cell>
          <cell r="H13">
            <v>640280</v>
          </cell>
          <cell r="J13">
            <v>18655283</v>
          </cell>
          <cell r="K13">
            <v>0.14528569039652428</v>
          </cell>
        </row>
        <row r="14">
          <cell r="A14">
            <v>35614</v>
          </cell>
          <cell r="B14">
            <v>13211259</v>
          </cell>
          <cell r="C14">
            <v>3304582</v>
          </cell>
          <cell r="D14">
            <v>734313</v>
          </cell>
          <cell r="E14">
            <v>24969</v>
          </cell>
          <cell r="F14">
            <v>3421317</v>
          </cell>
          <cell r="G14">
            <v>471295</v>
          </cell>
          <cell r="H14">
            <v>936379</v>
          </cell>
          <cell r="I14">
            <v>98241</v>
          </cell>
          <cell r="J14">
            <v>22202355</v>
          </cell>
          <cell r="K14">
            <v>0.19013766770517493</v>
          </cell>
        </row>
        <row r="15">
          <cell r="A15">
            <v>35644</v>
          </cell>
          <cell r="B15">
            <v>12071254</v>
          </cell>
          <cell r="C15">
            <v>2782051</v>
          </cell>
          <cell r="D15">
            <v>677442</v>
          </cell>
          <cell r="E15">
            <v>21704</v>
          </cell>
          <cell r="F15">
            <v>2960888</v>
          </cell>
          <cell r="G15">
            <v>414637</v>
          </cell>
          <cell r="H15">
            <v>397668</v>
          </cell>
          <cell r="I15">
            <v>408640</v>
          </cell>
          <cell r="J15">
            <v>19734284</v>
          </cell>
          <cell r="K15">
            <v>-0.11116257712301236</v>
          </cell>
        </row>
        <row r="16">
          <cell r="A16">
            <v>35674</v>
          </cell>
          <cell r="B16">
            <v>11999160</v>
          </cell>
          <cell r="C16">
            <v>3590617.36</v>
          </cell>
          <cell r="D16">
            <v>999302</v>
          </cell>
          <cell r="E16">
            <v>39799.199999999997</v>
          </cell>
          <cell r="F16">
            <v>3145335</v>
          </cell>
          <cell r="G16">
            <v>445979</v>
          </cell>
          <cell r="H16">
            <v>437822</v>
          </cell>
          <cell r="I16">
            <v>475339</v>
          </cell>
          <cell r="J16">
            <v>21133353.559999999</v>
          </cell>
          <cell r="K16">
            <v>7.0895379837444317E-2</v>
          </cell>
        </row>
        <row r="17">
          <cell r="A17">
            <v>35704</v>
          </cell>
          <cell r="B17">
            <v>16494622.49</v>
          </cell>
          <cell r="C17">
            <v>3848491.1899999995</v>
          </cell>
          <cell r="D17">
            <v>1644593.1400000001</v>
          </cell>
          <cell r="E17">
            <v>51905.679999999993</v>
          </cell>
          <cell r="F17">
            <v>3964366.75</v>
          </cell>
          <cell r="G17">
            <v>576006.43999999994</v>
          </cell>
          <cell r="H17">
            <v>991124.17999999993</v>
          </cell>
          <cell r="I17">
            <v>679148.75000000012</v>
          </cell>
          <cell r="J17">
            <v>28250258.620000001</v>
          </cell>
          <cell r="K17">
            <v>0.33676174677124937</v>
          </cell>
        </row>
        <row r="18">
          <cell r="A18" t="str">
            <v>TOTAL DE EFECTIVO Y ADHERENTES - TOTAL DE VENTAS -</v>
          </cell>
        </row>
        <row r="19">
          <cell r="A19" t="str">
            <v>MESES</v>
          </cell>
          <cell r="B19" t="str">
            <v>CÓRDOBA</v>
          </cell>
          <cell r="C19" t="str">
            <v>TUCUMÁN</v>
          </cell>
          <cell r="D19" t="str">
            <v>SALTA</v>
          </cell>
          <cell r="E19" t="str">
            <v>CONCEPCIÓN</v>
          </cell>
          <cell r="F19" t="str">
            <v>MENDOZA</v>
          </cell>
          <cell r="G19" t="str">
            <v>SAN RAFAEL</v>
          </cell>
          <cell r="H19" t="str">
            <v>BS AS</v>
          </cell>
          <cell r="I19" t="str">
            <v>ROSARIO</v>
          </cell>
          <cell r="J19" t="str">
            <v>CONSOLIDADO</v>
          </cell>
          <cell r="K19" t="str">
            <v>% Mes Ant.</v>
          </cell>
        </row>
        <row r="20">
          <cell r="A20">
            <v>35554</v>
          </cell>
          <cell r="B20">
            <v>14680452</v>
          </cell>
          <cell r="C20">
            <v>3698215.58</v>
          </cell>
          <cell r="D20">
            <v>1491550.2</v>
          </cell>
          <cell r="E20">
            <v>244937</v>
          </cell>
          <cell r="F20">
            <v>3903165</v>
          </cell>
          <cell r="G20">
            <v>686892</v>
          </cell>
          <cell r="H20">
            <v>1215594.8900000001</v>
          </cell>
          <cell r="I20">
            <v>0</v>
          </cell>
          <cell r="J20">
            <v>25920806.669999998</v>
          </cell>
        </row>
        <row r="21">
          <cell r="A21">
            <v>35584</v>
          </cell>
          <cell r="B21">
            <v>15177103</v>
          </cell>
          <cell r="C21">
            <v>4052147</v>
          </cell>
          <cell r="D21">
            <v>1287966</v>
          </cell>
          <cell r="E21">
            <v>203485</v>
          </cell>
          <cell r="F21">
            <v>4228362</v>
          </cell>
          <cell r="G21">
            <v>634971</v>
          </cell>
          <cell r="H21">
            <v>1491012</v>
          </cell>
          <cell r="I21">
            <v>0</v>
          </cell>
          <cell r="J21">
            <v>27075046</v>
          </cell>
          <cell r="K21">
            <v>4.4529452524171953E-2</v>
          </cell>
        </row>
        <row r="22">
          <cell r="A22">
            <v>35614</v>
          </cell>
          <cell r="B22">
            <v>17205605</v>
          </cell>
          <cell r="C22">
            <v>4708973</v>
          </cell>
          <cell r="D22">
            <v>1763731</v>
          </cell>
          <cell r="E22">
            <v>220519</v>
          </cell>
          <cell r="F22">
            <v>5187526</v>
          </cell>
          <cell r="G22">
            <v>735415</v>
          </cell>
          <cell r="H22">
            <v>1919468</v>
          </cell>
          <cell r="I22">
            <v>274441</v>
          </cell>
          <cell r="J22">
            <v>32015678</v>
          </cell>
          <cell r="K22">
            <v>0.18247917288857063</v>
          </cell>
        </row>
        <row r="23">
          <cell r="A23">
            <v>35644</v>
          </cell>
          <cell r="B23">
            <v>17203809</v>
          </cell>
          <cell r="C23">
            <v>4450788</v>
          </cell>
          <cell r="D23">
            <v>1906092</v>
          </cell>
          <cell r="E23">
            <v>234954</v>
          </cell>
          <cell r="F23">
            <v>5186636.5</v>
          </cell>
          <cell r="G23">
            <v>727257</v>
          </cell>
          <cell r="H23">
            <v>1504319</v>
          </cell>
          <cell r="I23">
            <v>874890</v>
          </cell>
          <cell r="J23">
            <v>32088745.5</v>
          </cell>
          <cell r="K23">
            <v>2.2822412194425379E-3</v>
          </cell>
        </row>
        <row r="24">
          <cell r="A24">
            <v>35674</v>
          </cell>
          <cell r="B24">
            <v>17668344</v>
          </cell>
          <cell r="C24">
            <v>5553296.3599999994</v>
          </cell>
          <cell r="D24">
            <v>2450752</v>
          </cell>
          <cell r="E24">
            <v>340705.2</v>
          </cell>
          <cell r="F24">
            <v>6156149</v>
          </cell>
          <cell r="G24">
            <v>807998</v>
          </cell>
          <cell r="H24">
            <v>2022410</v>
          </cell>
          <cell r="I24">
            <v>952739</v>
          </cell>
          <cell r="J24">
            <v>35952393.560000002</v>
          </cell>
          <cell r="K24">
            <v>0.12040508283503959</v>
          </cell>
        </row>
        <row r="25">
          <cell r="A25">
            <v>35704</v>
          </cell>
          <cell r="B25">
            <v>21830984.41</v>
          </cell>
          <cell r="C25">
            <v>5826157.1899999995</v>
          </cell>
          <cell r="D25">
            <v>3323323.7</v>
          </cell>
          <cell r="E25">
            <v>356055.68</v>
          </cell>
          <cell r="F25">
            <v>6951857.9300000006</v>
          </cell>
          <cell r="G25">
            <v>945796.44</v>
          </cell>
          <cell r="H25">
            <v>2618525.0099999998</v>
          </cell>
          <cell r="I25">
            <v>1275477.9500000002</v>
          </cell>
          <cell r="J25">
            <v>43128178.310000002</v>
          </cell>
          <cell r="K25">
            <v>0.19959129391550867</v>
          </cell>
        </row>
        <row r="26">
          <cell r="A26" t="str">
            <v>COBRANZA</v>
          </cell>
        </row>
        <row r="27">
          <cell r="A27" t="str">
            <v>MESES</v>
          </cell>
          <cell r="B27" t="str">
            <v>CÓRDOBA</v>
          </cell>
          <cell r="C27" t="str">
            <v>TUCUMÁN</v>
          </cell>
          <cell r="D27" t="str">
            <v>SALTA</v>
          </cell>
          <cell r="E27" t="str">
            <v>CONCEPCIÓN</v>
          </cell>
          <cell r="F27" t="str">
            <v>MENDOZA</v>
          </cell>
          <cell r="G27" t="str">
            <v>SAN RAFAEL</v>
          </cell>
          <cell r="H27" t="str">
            <v>BS AS</v>
          </cell>
          <cell r="I27" t="str">
            <v>ROSARIO</v>
          </cell>
          <cell r="J27" t="str">
            <v>CONSOLIDADO</v>
          </cell>
          <cell r="K27" t="str">
            <v>% Mes Ant.</v>
          </cell>
        </row>
        <row r="28">
          <cell r="A28">
            <v>35554</v>
          </cell>
          <cell r="B28">
            <v>14759021</v>
          </cell>
          <cell r="C28">
            <v>3631494</v>
          </cell>
          <cell r="D28">
            <v>1177582</v>
          </cell>
          <cell r="E28">
            <v>111419.28</v>
          </cell>
          <cell r="F28">
            <v>3379039</v>
          </cell>
          <cell r="G28">
            <v>308597</v>
          </cell>
          <cell r="H28">
            <v>554514.01</v>
          </cell>
          <cell r="J28">
            <v>23921666.290000003</v>
          </cell>
          <cell r="K28">
            <v>0.11757995467231108</v>
          </cell>
        </row>
        <row r="29">
          <cell r="A29">
            <v>35584</v>
          </cell>
          <cell r="B29">
            <v>15570773</v>
          </cell>
          <cell r="C29">
            <v>3627793</v>
          </cell>
          <cell r="D29">
            <v>1337862</v>
          </cell>
          <cell r="E29">
            <v>153874</v>
          </cell>
          <cell r="F29">
            <v>3663607</v>
          </cell>
          <cell r="G29">
            <v>356780</v>
          </cell>
          <cell r="H29">
            <v>600984</v>
          </cell>
          <cell r="J29">
            <v>25311673</v>
          </cell>
          <cell r="K29">
            <v>7.1026463030896103E-2</v>
          </cell>
        </row>
        <row r="30">
          <cell r="A30">
            <v>35614</v>
          </cell>
          <cell r="B30">
            <v>17387456</v>
          </cell>
          <cell r="C30">
            <v>4091431</v>
          </cell>
          <cell r="D30">
            <v>1505925</v>
          </cell>
          <cell r="E30">
            <v>176556</v>
          </cell>
          <cell r="F30">
            <v>4393543</v>
          </cell>
          <cell r="G30">
            <v>472992</v>
          </cell>
          <cell r="H30">
            <v>892656</v>
          </cell>
          <cell r="I30">
            <v>0</v>
          </cell>
          <cell r="J30">
            <v>28920559</v>
          </cell>
          <cell r="K30">
            <v>0.14257793232395177</v>
          </cell>
        </row>
        <row r="31">
          <cell r="A31">
            <v>35644</v>
          </cell>
          <cell r="B31">
            <v>16225599</v>
          </cell>
          <cell r="C31">
            <v>3705835</v>
          </cell>
          <cell r="D31">
            <v>1523559</v>
          </cell>
          <cell r="E31">
            <v>172377</v>
          </cell>
          <cell r="F31">
            <v>4727725</v>
          </cell>
          <cell r="G31">
            <v>434907</v>
          </cell>
          <cell r="H31">
            <v>983398</v>
          </cell>
          <cell r="I31">
            <v>14220</v>
          </cell>
          <cell r="J31">
            <v>27787620</v>
          </cell>
          <cell r="K31">
            <v>-3.9174173638898191E-2</v>
          </cell>
        </row>
        <row r="32">
          <cell r="A32">
            <v>35674</v>
          </cell>
          <cell r="B32">
            <v>18033146</v>
          </cell>
          <cell r="C32">
            <v>4176598</v>
          </cell>
          <cell r="D32">
            <v>1686822.17</v>
          </cell>
          <cell r="E32">
            <v>198710.17</v>
          </cell>
          <cell r="F32">
            <v>5215933</v>
          </cell>
          <cell r="G32">
            <v>611206.22</v>
          </cell>
          <cell r="H32">
            <v>1180699</v>
          </cell>
          <cell r="I32">
            <v>88787</v>
          </cell>
          <cell r="J32">
            <v>31191901.560000002</v>
          </cell>
          <cell r="K32">
            <v>0.12251072815879893</v>
          </cell>
        </row>
        <row r="33">
          <cell r="A33">
            <v>35704</v>
          </cell>
          <cell r="B33">
            <v>19118034.190000005</v>
          </cell>
          <cell r="C33">
            <v>4492176.1100000003</v>
          </cell>
          <cell r="D33">
            <v>1915957.11</v>
          </cell>
          <cell r="E33">
            <v>227072.15</v>
          </cell>
          <cell r="F33">
            <v>5700524.6100000003</v>
          </cell>
          <cell r="G33">
            <v>706713.29</v>
          </cell>
          <cell r="H33">
            <v>1477586.61</v>
          </cell>
          <cell r="I33">
            <v>201267.51000000007</v>
          </cell>
          <cell r="J33">
            <v>33839331.579999998</v>
          </cell>
          <cell r="K33">
            <v>8.4875557038658345E-2</v>
          </cell>
        </row>
        <row r="34">
          <cell r="A34" t="str">
            <v>PORCENTAJE DE COBRANZA</v>
          </cell>
        </row>
        <row r="35">
          <cell r="A35" t="str">
            <v>MESES</v>
          </cell>
          <cell r="B35" t="str">
            <v>CÓRDOBA</v>
          </cell>
          <cell r="C35" t="str">
            <v>TUCUMÁN</v>
          </cell>
          <cell r="D35" t="str">
            <v>SALTA</v>
          </cell>
          <cell r="E35" t="str">
            <v>CONCEPCIÓN</v>
          </cell>
          <cell r="F35" t="str">
            <v>MENDOZA</v>
          </cell>
          <cell r="G35" t="str">
            <v>SAN RAFAEL</v>
          </cell>
          <cell r="H35" t="str">
            <v>BS AS</v>
          </cell>
          <cell r="I35" t="str">
            <v>ROSARIO</v>
          </cell>
          <cell r="J35" t="str">
            <v>CONSOLIDADO</v>
          </cell>
          <cell r="K35" t="str">
            <v>MORA</v>
          </cell>
        </row>
        <row r="36">
          <cell r="A36">
            <v>35554</v>
          </cell>
          <cell r="B36">
            <v>0.96434709155835519</v>
          </cell>
          <cell r="C36">
            <v>0.96176686253188259</v>
          </cell>
          <cell r="D36">
            <v>0.98713962709464242</v>
          </cell>
          <cell r="E36">
            <v>0.97725600601825724</v>
          </cell>
          <cell r="F36">
            <v>0.94241050939845605</v>
          </cell>
          <cell r="G36">
            <v>0.96619037342318514</v>
          </cell>
          <cell r="H36">
            <v>0.97193552365940317</v>
          </cell>
          <cell r="J36">
            <v>0.96181965413480985</v>
          </cell>
          <cell r="K36">
            <v>3.8180345865190146E-2</v>
          </cell>
        </row>
        <row r="37">
          <cell r="A37">
            <v>35584</v>
          </cell>
          <cell r="B37">
            <v>0.96158644720075992</v>
          </cell>
          <cell r="C37">
            <v>0.96007259883012375</v>
          </cell>
          <cell r="D37">
            <v>0.97449121146345041</v>
          </cell>
          <cell r="E37">
            <v>0.97195476127904468</v>
          </cell>
          <cell r="F37">
            <v>0.93500580156429547</v>
          </cell>
          <cell r="G37">
            <v>0.95660644240057124</v>
          </cell>
          <cell r="H37">
            <v>0.96766048884503142</v>
          </cell>
          <cell r="J37">
            <v>0.9581393440872269</v>
          </cell>
          <cell r="K37">
            <v>4.1860655912773104E-2</v>
          </cell>
        </row>
        <row r="38">
          <cell r="A38">
            <v>35614</v>
          </cell>
          <cell r="B38">
            <v>0.95629930754766668</v>
          </cell>
          <cell r="C38">
            <v>0.9491390412732138</v>
          </cell>
          <cell r="D38">
            <v>0.96364744935979951</v>
          </cell>
          <cell r="E38">
            <v>0.96338727259837142</v>
          </cell>
          <cell r="F38">
            <v>0.9226256024611843</v>
          </cell>
          <cell r="G38">
            <v>0.94234950476704971</v>
          </cell>
          <cell r="H38">
            <v>0.92802327207630553</v>
          </cell>
          <cell r="J38">
            <v>0.94959621160973673</v>
          </cell>
          <cell r="K38">
            <v>5.0403788390263271E-2</v>
          </cell>
        </row>
        <row r="39">
          <cell r="A39">
            <v>35644</v>
          </cell>
          <cell r="B39">
            <v>0.9435587234870273</v>
          </cell>
          <cell r="C39">
            <v>0.93037739574762457</v>
          </cell>
          <cell r="D39">
            <v>0.93896817203032357</v>
          </cell>
          <cell r="E39">
            <v>0.95053739087796019</v>
          </cell>
          <cell r="F39">
            <v>0.90104662470522368</v>
          </cell>
          <cell r="G39">
            <v>0.92236930372426551</v>
          </cell>
          <cell r="H39">
            <v>0.94388624067142812</v>
          </cell>
          <cell r="I39">
            <v>0.89158536585365855</v>
          </cell>
          <cell r="J39">
            <v>0.93499769995877258</v>
          </cell>
          <cell r="K39">
            <v>6.5002300041227423E-2</v>
          </cell>
        </row>
        <row r="40">
          <cell r="A40">
            <v>35674</v>
          </cell>
          <cell r="B40">
            <v>0.92102312889498328</v>
          </cell>
          <cell r="C40">
            <v>0.89204845242067332</v>
          </cell>
          <cell r="D40">
            <v>0.89782672314208711</v>
          </cell>
          <cell r="E40">
            <v>0.909403486194033</v>
          </cell>
          <cell r="F40">
            <v>0.86807185409723264</v>
          </cell>
          <cell r="G40">
            <v>0.88229277689023489</v>
          </cell>
          <cell r="H40">
            <v>0.895420241407203</v>
          </cell>
          <cell r="I40">
            <v>0.91645690263782809</v>
          </cell>
          <cell r="J40">
            <v>0.90610365715145158</v>
          </cell>
          <cell r="K40">
            <v>9.389634284854842E-2</v>
          </cell>
        </row>
        <row r="41">
          <cell r="A41">
            <v>35704</v>
          </cell>
          <cell r="B41">
            <v>0.86091213647647113</v>
          </cell>
          <cell r="C41">
            <v>0.8129114699715515</v>
          </cell>
          <cell r="D41">
            <v>0.83424605464535706</v>
          </cell>
          <cell r="E41">
            <v>0.79284709875955361</v>
          </cell>
          <cell r="F41">
            <v>0.77782070046435536</v>
          </cell>
          <cell r="G41">
            <v>0.79313922528432279</v>
          </cell>
          <cell r="H41">
            <v>0.77894222582061856</v>
          </cell>
          <cell r="I41">
            <v>0.81728006734386949</v>
          </cell>
          <cell r="J41">
            <v>0.83190356833632018</v>
          </cell>
          <cell r="K41">
            <v>0.16809643166367982</v>
          </cell>
        </row>
        <row r="42">
          <cell r="A42" t="str">
            <v>ALTAS DE CUENTAS</v>
          </cell>
        </row>
        <row r="43">
          <cell r="A43" t="str">
            <v>MESES</v>
          </cell>
          <cell r="B43" t="str">
            <v>CÓRDOBA</v>
          </cell>
          <cell r="C43" t="str">
            <v>TUCUMÁN</v>
          </cell>
          <cell r="D43" t="str">
            <v>SALTA</v>
          </cell>
          <cell r="E43" t="str">
            <v>CONCEPCIÓN</v>
          </cell>
          <cell r="F43" t="str">
            <v>MENDOZA</v>
          </cell>
          <cell r="G43" t="str">
            <v>SAN RAFAEL</v>
          </cell>
          <cell r="H43" t="str">
            <v>BS AS</v>
          </cell>
          <cell r="I43" t="str">
            <v>ROSARIO</v>
          </cell>
          <cell r="J43" t="str">
            <v>CONSOLIDADO</v>
          </cell>
          <cell r="K43" t="str">
            <v>% Mes Ant.</v>
          </cell>
        </row>
        <row r="44">
          <cell r="A44">
            <v>35554</v>
          </cell>
          <cell r="B44">
            <v>5189</v>
          </cell>
          <cell r="C44">
            <v>1732</v>
          </cell>
          <cell r="D44">
            <v>1092</v>
          </cell>
          <cell r="E44">
            <v>186</v>
          </cell>
          <cell r="F44">
            <v>4362</v>
          </cell>
          <cell r="G44">
            <v>1378</v>
          </cell>
          <cell r="H44">
            <v>2052</v>
          </cell>
          <cell r="J44">
            <v>15991</v>
          </cell>
          <cell r="K44">
            <v>0.17595804759983857</v>
          </cell>
        </row>
        <row r="45">
          <cell r="A45">
            <v>35584</v>
          </cell>
          <cell r="B45">
            <v>5090</v>
          </cell>
          <cell r="C45">
            <v>1657</v>
          </cell>
          <cell r="D45">
            <v>837</v>
          </cell>
          <cell r="E45">
            <v>149</v>
          </cell>
          <cell r="F45">
            <v>5018</v>
          </cell>
          <cell r="G45">
            <v>1418</v>
          </cell>
          <cell r="H45">
            <v>2220</v>
          </cell>
          <cell r="J45">
            <v>16389</v>
          </cell>
          <cell r="K45">
            <v>8.2121295279912188E-2</v>
          </cell>
        </row>
        <row r="46">
          <cell r="A46">
            <v>35614</v>
          </cell>
          <cell r="B46">
            <v>5233</v>
          </cell>
          <cell r="C46">
            <v>1704</v>
          </cell>
          <cell r="D46">
            <v>1094</v>
          </cell>
          <cell r="E46">
            <v>181</v>
          </cell>
          <cell r="F46">
            <v>3665</v>
          </cell>
          <cell r="G46">
            <v>700</v>
          </cell>
          <cell r="H46">
            <v>1806</v>
          </cell>
          <cell r="I46">
            <v>269</v>
          </cell>
          <cell r="J46">
            <v>14652</v>
          </cell>
          <cell r="K46">
            <v>-0.10598572213069746</v>
          </cell>
        </row>
        <row r="47">
          <cell r="A47">
            <v>35644</v>
          </cell>
          <cell r="B47">
            <v>5147</v>
          </cell>
          <cell r="C47">
            <v>1587</v>
          </cell>
          <cell r="D47">
            <v>1107</v>
          </cell>
          <cell r="E47">
            <v>189</v>
          </cell>
          <cell r="F47">
            <v>5409</v>
          </cell>
          <cell r="G47">
            <v>777</v>
          </cell>
          <cell r="H47">
            <v>1469</v>
          </cell>
          <cell r="I47">
            <v>827</v>
          </cell>
          <cell r="J47">
            <v>16512</v>
          </cell>
          <cell r="K47">
            <v>0.12694512694512694</v>
          </cell>
        </row>
        <row r="48">
          <cell r="A48">
            <v>35674</v>
          </cell>
          <cell r="B48">
            <v>5589</v>
          </cell>
          <cell r="C48">
            <v>1580</v>
          </cell>
          <cell r="D48">
            <v>1239</v>
          </cell>
          <cell r="E48">
            <v>239</v>
          </cell>
          <cell r="F48">
            <v>3465</v>
          </cell>
          <cell r="G48">
            <v>728</v>
          </cell>
          <cell r="H48">
            <v>2269</v>
          </cell>
          <cell r="I48">
            <v>972</v>
          </cell>
          <cell r="J48">
            <v>16081</v>
          </cell>
          <cell r="K48">
            <v>-2.6102228682170492E-2</v>
          </cell>
        </row>
        <row r="49">
          <cell r="A49">
            <v>35704</v>
          </cell>
          <cell r="B49">
            <v>5632</v>
          </cell>
          <cell r="C49">
            <v>2013</v>
          </cell>
          <cell r="D49">
            <v>1953</v>
          </cell>
          <cell r="E49">
            <v>238</v>
          </cell>
          <cell r="F49">
            <v>4451</v>
          </cell>
          <cell r="G49">
            <v>2236</v>
          </cell>
          <cell r="H49">
            <v>2832</v>
          </cell>
          <cell r="I49">
            <v>1439</v>
          </cell>
          <cell r="J49">
            <v>20794</v>
          </cell>
          <cell r="K49">
            <v>0.29307878863254766</v>
          </cell>
        </row>
        <row r="50">
          <cell r="A50" t="str">
            <v>EMISIÓN de PLÁSTICOS - TITULARES Y ADICIONALES -</v>
          </cell>
        </row>
        <row r="51">
          <cell r="A51" t="str">
            <v>MESES</v>
          </cell>
          <cell r="B51" t="str">
            <v>CÓRDOBA</v>
          </cell>
          <cell r="C51" t="str">
            <v>TUCUMÁN</v>
          </cell>
          <cell r="D51" t="str">
            <v>SALTA</v>
          </cell>
          <cell r="E51" t="str">
            <v>CONCEPCIÓN</v>
          </cell>
          <cell r="F51" t="str">
            <v>MENDOZA</v>
          </cell>
          <cell r="G51" t="str">
            <v>SAN RAFAEL</v>
          </cell>
          <cell r="H51" t="str">
            <v>BS AS</v>
          </cell>
          <cell r="I51" t="str">
            <v>ROSARIO</v>
          </cell>
          <cell r="J51" t="str">
            <v>CONSOLIDADO</v>
          </cell>
          <cell r="K51" t="str">
            <v>% Mes Ant.</v>
          </cell>
        </row>
        <row r="52">
          <cell r="A52">
            <v>35554</v>
          </cell>
          <cell r="B52">
            <v>8208</v>
          </cell>
          <cell r="C52">
            <v>2113</v>
          </cell>
          <cell r="D52">
            <v>1</v>
          </cell>
          <cell r="E52">
            <v>19</v>
          </cell>
          <cell r="F52">
            <v>6197</v>
          </cell>
          <cell r="G52">
            <v>559</v>
          </cell>
          <cell r="H52">
            <v>1849</v>
          </cell>
          <cell r="J52">
            <v>18946</v>
          </cell>
          <cell r="K52">
            <v>0.68142251320586267</v>
          </cell>
        </row>
        <row r="53">
          <cell r="A53">
            <v>35584</v>
          </cell>
          <cell r="B53">
            <v>9017</v>
          </cell>
          <cell r="C53">
            <v>2028</v>
          </cell>
          <cell r="D53">
            <v>0</v>
          </cell>
          <cell r="E53">
            <v>111</v>
          </cell>
          <cell r="F53">
            <v>5495</v>
          </cell>
          <cell r="G53">
            <v>1519</v>
          </cell>
          <cell r="H53">
            <v>3045</v>
          </cell>
          <cell r="J53">
            <v>21215</v>
          </cell>
          <cell r="K53">
            <v>-0.18544247787610624</v>
          </cell>
        </row>
        <row r="54">
          <cell r="A54">
            <v>35614</v>
          </cell>
          <cell r="B54">
            <v>10656</v>
          </cell>
          <cell r="C54">
            <v>2093</v>
          </cell>
          <cell r="D54">
            <v>0</v>
          </cell>
          <cell r="E54">
            <v>156</v>
          </cell>
          <cell r="F54">
            <v>4273</v>
          </cell>
          <cell r="G54">
            <v>758</v>
          </cell>
          <cell r="H54">
            <v>2008</v>
          </cell>
          <cell r="I54">
            <v>0</v>
          </cell>
          <cell r="J54">
            <v>19944</v>
          </cell>
          <cell r="K54">
            <v>-5.9910440725901459E-2</v>
          </cell>
        </row>
        <row r="55">
          <cell r="A55">
            <v>35644</v>
          </cell>
          <cell r="B55">
            <v>11005</v>
          </cell>
          <cell r="C55">
            <v>1697</v>
          </cell>
          <cell r="D55">
            <v>0</v>
          </cell>
          <cell r="E55">
            <v>160</v>
          </cell>
          <cell r="F55">
            <v>4229</v>
          </cell>
          <cell r="G55">
            <v>605</v>
          </cell>
          <cell r="H55">
            <v>1046</v>
          </cell>
          <cell r="I55">
            <v>0</v>
          </cell>
          <cell r="J55">
            <v>18742</v>
          </cell>
          <cell r="K55">
            <v>-6.0268752507019685E-2</v>
          </cell>
        </row>
        <row r="56">
          <cell r="A56">
            <v>35674</v>
          </cell>
          <cell r="B56">
            <v>12642</v>
          </cell>
          <cell r="C56">
            <v>2644</v>
          </cell>
          <cell r="D56">
            <v>345</v>
          </cell>
          <cell r="E56">
            <v>167</v>
          </cell>
          <cell r="F56">
            <v>4446</v>
          </cell>
          <cell r="G56">
            <v>915</v>
          </cell>
          <cell r="H56">
            <v>2138</v>
          </cell>
          <cell r="I56">
            <v>0</v>
          </cell>
          <cell r="J56">
            <v>23297</v>
          </cell>
          <cell r="K56">
            <v>0.24303702913242975</v>
          </cell>
        </row>
        <row r="57">
          <cell r="A57">
            <v>35704</v>
          </cell>
          <cell r="B57">
            <v>6701</v>
          </cell>
          <cell r="C57">
            <v>2117</v>
          </cell>
          <cell r="D57">
            <v>2261</v>
          </cell>
          <cell r="E57">
            <v>169</v>
          </cell>
          <cell r="F57">
            <v>4173</v>
          </cell>
          <cell r="G57">
            <v>2575</v>
          </cell>
          <cell r="H57">
            <v>1885</v>
          </cell>
          <cell r="I57">
            <v>0</v>
          </cell>
          <cell r="J57">
            <v>19881</v>
          </cell>
          <cell r="K57">
            <v>-0.14662832124307856</v>
          </cell>
        </row>
      </sheetData>
      <sheetData sheetId="1">
        <row r="3">
          <cell r="A3" t="str">
            <v>Etiquetas de fila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Intranet"/>
      <sheetName val="40406"/>
      <sheetName val="40507"/>
      <sheetName val="Dinamicas"/>
    </sheetNames>
    <sheetDataSet>
      <sheetData sheetId="0"/>
      <sheetData sheetId="1" refreshError="1">
        <row r="1">
          <cell r="A1" t="str">
            <v>NROSOLICITUD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in"/>
      <sheetName val="Cmed"/>
      <sheetName val="Bioq Dist I"/>
      <sheetName val="Bioq (cd)"/>
      <sheetName val="#REF"/>
      <sheetName val="Altas Por Plazos (2)"/>
      <sheetName val="La Plata"/>
    </sheetNames>
    <sheetDataSet>
      <sheetData sheetId="0"/>
      <sheetData sheetId="1">
        <row r="4">
          <cell r="A4" t="str">
            <v>Calle Nº 6 Nº 1137</v>
          </cell>
        </row>
        <row r="6">
          <cell r="A6" t="str">
            <v>Especialidad</v>
          </cell>
          <cell r="B6" t="str">
            <v>Apellido</v>
          </cell>
          <cell r="C6" t="str">
            <v>Nombre</v>
          </cell>
          <cell r="D6" t="str">
            <v>Calle</v>
          </cell>
        </row>
        <row r="8">
          <cell r="A8" t="str">
            <v>ALERGOLOGIA</v>
          </cell>
          <cell r="B8" t="str">
            <v>ALVES</v>
          </cell>
          <cell r="C8" t="str">
            <v>OSCAR</v>
          </cell>
          <cell r="D8" t="str">
            <v>63</v>
          </cell>
        </row>
        <row r="9">
          <cell r="A9" t="str">
            <v>ALERGOLOGIA</v>
          </cell>
          <cell r="B9" t="str">
            <v>CAÑAS</v>
          </cell>
          <cell r="C9" t="str">
            <v>MANUEL T.T.</v>
          </cell>
          <cell r="D9" t="str">
            <v>46</v>
          </cell>
        </row>
        <row r="10">
          <cell r="A10" t="str">
            <v>ALERGOLOGIA</v>
          </cell>
          <cell r="B10" t="str">
            <v>CERVINO</v>
          </cell>
          <cell r="C10" t="str">
            <v>EDUARDO DANIEL</v>
          </cell>
          <cell r="D10" t="str">
            <v>65</v>
          </cell>
        </row>
        <row r="11">
          <cell r="A11" t="str">
            <v>ALERGOLOGIA</v>
          </cell>
          <cell r="B11" t="str">
            <v>CHIACCHIO</v>
          </cell>
          <cell r="C11" t="str">
            <v>ADRIANA</v>
          </cell>
          <cell r="D11" t="str">
            <v>7 ESQ. 90</v>
          </cell>
        </row>
        <row r="12">
          <cell r="A12" t="str">
            <v>ALERGOLOGIA</v>
          </cell>
          <cell r="B12" t="str">
            <v>CORBETTA</v>
          </cell>
          <cell r="C12" t="str">
            <v>MARCELA</v>
          </cell>
          <cell r="D12" t="str">
            <v>58 E/21 Y 22</v>
          </cell>
        </row>
        <row r="13">
          <cell r="A13" t="str">
            <v>ALERGOLOGIA</v>
          </cell>
          <cell r="B13" t="str">
            <v>DE FALCO</v>
          </cell>
          <cell r="C13" t="str">
            <v>ALICIA MABEL</v>
          </cell>
          <cell r="D13" t="str">
            <v>3</v>
          </cell>
        </row>
        <row r="14">
          <cell r="A14" t="str">
            <v>ALERGOLOGIA</v>
          </cell>
          <cell r="B14" t="str">
            <v>DE PAOLA</v>
          </cell>
          <cell r="C14" t="str">
            <v>JOSE LUIS</v>
          </cell>
          <cell r="D14" t="str">
            <v>3</v>
          </cell>
        </row>
        <row r="15">
          <cell r="A15" t="str">
            <v>ALERGOLOGIA</v>
          </cell>
          <cell r="B15" t="str">
            <v>FORTE</v>
          </cell>
          <cell r="C15" t="str">
            <v>JOSE</v>
          </cell>
          <cell r="D15" t="str">
            <v>3</v>
          </cell>
        </row>
        <row r="16">
          <cell r="A16" t="str">
            <v>ALERGOLOGIA</v>
          </cell>
          <cell r="B16" t="str">
            <v>GENTILCORE</v>
          </cell>
          <cell r="C16" t="str">
            <v>ALICIA EMILIA</v>
          </cell>
          <cell r="D16" t="str">
            <v>16</v>
          </cell>
        </row>
        <row r="17">
          <cell r="A17" t="str">
            <v>ALERGOLOGIA</v>
          </cell>
          <cell r="B17" t="str">
            <v>GENTILCORE</v>
          </cell>
          <cell r="C17" t="str">
            <v>CARMELO</v>
          </cell>
          <cell r="D17" t="str">
            <v>53</v>
          </cell>
        </row>
        <row r="18">
          <cell r="A18" t="str">
            <v>ALERGOLOGIA</v>
          </cell>
          <cell r="B18" t="str">
            <v>GHIANI</v>
          </cell>
          <cell r="C18" t="str">
            <v>ABEL ATILIO</v>
          </cell>
          <cell r="D18" t="str">
            <v>57</v>
          </cell>
        </row>
        <row r="19">
          <cell r="A19" t="str">
            <v>ALERGOLOGIA</v>
          </cell>
          <cell r="B19" t="str">
            <v>JARA</v>
          </cell>
          <cell r="C19" t="str">
            <v>ANGEL BENIGNO</v>
          </cell>
          <cell r="D19" t="str">
            <v>122</v>
          </cell>
        </row>
        <row r="20">
          <cell r="A20" t="str">
            <v>ALERGOLOGIA</v>
          </cell>
          <cell r="B20" t="str">
            <v>LONGOBARDI</v>
          </cell>
          <cell r="C20" t="str">
            <v>ANA MARIA</v>
          </cell>
          <cell r="D20" t="str">
            <v>3</v>
          </cell>
        </row>
        <row r="21">
          <cell r="A21" t="str">
            <v>ALERGOLOGIA</v>
          </cell>
          <cell r="B21" t="str">
            <v>MOSTARDA</v>
          </cell>
          <cell r="C21" t="str">
            <v>JORGE FERNANDO</v>
          </cell>
          <cell r="D21" t="str">
            <v>64 E/ 11 Y 12</v>
          </cell>
        </row>
        <row r="22">
          <cell r="A22" t="str">
            <v>ALERGOLOGIA</v>
          </cell>
          <cell r="B22" t="str">
            <v>OCAMPO</v>
          </cell>
          <cell r="C22" t="str">
            <v>CARLOS MARCELO</v>
          </cell>
          <cell r="D22" t="str">
            <v>508 E/ 16 Y 18</v>
          </cell>
        </row>
        <row r="23">
          <cell r="A23" t="str">
            <v>ALERGOLOGIA</v>
          </cell>
          <cell r="B23" t="str">
            <v>QUINTEROS</v>
          </cell>
          <cell r="C23" t="str">
            <v>HECTOR DOMINGO</v>
          </cell>
          <cell r="D23" t="str">
            <v>22</v>
          </cell>
        </row>
        <row r="24">
          <cell r="A24" t="str">
            <v>ALERGOLOGIA</v>
          </cell>
          <cell r="B24" t="str">
            <v>RAFFAELLI</v>
          </cell>
          <cell r="C24" t="str">
            <v>GERARDO</v>
          </cell>
          <cell r="D24" t="str">
            <v>12</v>
          </cell>
        </row>
        <row r="25">
          <cell r="A25" t="str">
            <v>ALERGOLOGIA</v>
          </cell>
          <cell r="B25" t="str">
            <v>RAPP</v>
          </cell>
          <cell r="C25" t="str">
            <v>MARIA ELENA</v>
          </cell>
          <cell r="D25" t="str">
            <v>55</v>
          </cell>
        </row>
        <row r="26">
          <cell r="A26" t="str">
            <v>ALERGOLOGIA</v>
          </cell>
          <cell r="B26" t="str">
            <v>RIGAZZI</v>
          </cell>
          <cell r="C26" t="str">
            <v>GLADYS MARIA S.</v>
          </cell>
          <cell r="D26" t="str">
            <v>4 E/ 54 Y 55</v>
          </cell>
        </row>
        <row r="27">
          <cell r="A27" t="str">
            <v>ALERGOLOGIA</v>
          </cell>
          <cell r="B27" t="str">
            <v>SULI</v>
          </cell>
          <cell r="C27" t="str">
            <v>MOISES</v>
          </cell>
          <cell r="D27" t="str">
            <v>3</v>
          </cell>
        </row>
        <row r="28">
          <cell r="A28" t="str">
            <v>ALERGOLOGIA</v>
          </cell>
          <cell r="B28" t="str">
            <v>VILLANUA</v>
          </cell>
          <cell r="C28" t="str">
            <v>SILVANA MATILDE</v>
          </cell>
          <cell r="D28" t="str">
            <v>36</v>
          </cell>
        </row>
        <row r="29">
          <cell r="A29" t="str">
            <v>ALERGOLOGIA</v>
          </cell>
          <cell r="B29" t="str">
            <v>ZARATE</v>
          </cell>
          <cell r="C29" t="str">
            <v>JORGE OSCAR</v>
          </cell>
          <cell r="D29" t="str">
            <v>51</v>
          </cell>
        </row>
        <row r="32">
          <cell r="A32" t="str">
            <v>ANATOMIA PATOLOGICA</v>
          </cell>
          <cell r="B32" t="str">
            <v>CAMIHORT</v>
          </cell>
          <cell r="C32" t="str">
            <v>GISELA AMELIA</v>
          </cell>
          <cell r="D32" t="str">
            <v>55</v>
          </cell>
        </row>
        <row r="33">
          <cell r="A33" t="str">
            <v>ANATOMIA PATOLOGICA</v>
          </cell>
          <cell r="B33" t="str">
            <v>CAPURRO</v>
          </cell>
          <cell r="C33" t="str">
            <v>MARIO OSVALDO</v>
          </cell>
          <cell r="D33" t="str">
            <v>16</v>
          </cell>
        </row>
        <row r="34">
          <cell r="A34" t="str">
            <v>ANATOMIA PATOLOGICA</v>
          </cell>
          <cell r="B34" t="str">
            <v>CASTELLETTO</v>
          </cell>
          <cell r="C34" t="str">
            <v>LUISA AURORA</v>
          </cell>
          <cell r="D34" t="str">
            <v>11</v>
          </cell>
        </row>
        <row r="35">
          <cell r="A35" t="str">
            <v>ANATOMIA PATOLOGICA</v>
          </cell>
          <cell r="B35" t="str">
            <v>CASTELLETTO</v>
          </cell>
          <cell r="C35" t="str">
            <v>ROBERTO</v>
          </cell>
          <cell r="D35" t="str">
            <v>11</v>
          </cell>
        </row>
        <row r="36">
          <cell r="A36" t="str">
            <v>ANATOMIA PATOLOGICA</v>
          </cell>
          <cell r="B36" t="str">
            <v>CHAFLOQUE GAMARRA</v>
          </cell>
          <cell r="C36" t="str">
            <v>AUGUSTO</v>
          </cell>
          <cell r="D36" t="str">
            <v>8</v>
          </cell>
        </row>
        <row r="37">
          <cell r="A37" t="str">
            <v>ANATOMIA PATOLOGICA</v>
          </cell>
          <cell r="B37" t="str">
            <v>CORRONS</v>
          </cell>
          <cell r="C37" t="str">
            <v>FELIX JOSE</v>
          </cell>
          <cell r="D37" t="str">
            <v>62</v>
          </cell>
        </row>
        <row r="38">
          <cell r="A38" t="str">
            <v>ANATOMIA PATOLOGICA</v>
          </cell>
          <cell r="B38" t="str">
            <v>CRISTALDI</v>
          </cell>
          <cell r="C38" t="str">
            <v>MARIA ROSA</v>
          </cell>
          <cell r="D38" t="str">
            <v>64</v>
          </cell>
        </row>
        <row r="39">
          <cell r="A39" t="str">
            <v>ANATOMIA PATOLOGICA</v>
          </cell>
          <cell r="B39" t="str">
            <v>DE AMEZOLA</v>
          </cell>
          <cell r="C39" t="str">
            <v>IRENE</v>
          </cell>
          <cell r="D39" t="str">
            <v>8</v>
          </cell>
        </row>
        <row r="40">
          <cell r="A40" t="str">
            <v>ANATOMIA PATOLOGICA</v>
          </cell>
          <cell r="B40" t="str">
            <v>DRUT</v>
          </cell>
          <cell r="C40" t="str">
            <v>RICARDO</v>
          </cell>
          <cell r="D40" t="str">
            <v>11</v>
          </cell>
        </row>
        <row r="41">
          <cell r="A41" t="str">
            <v>ANATOMIA PATOLOGICA</v>
          </cell>
          <cell r="B41" t="str">
            <v>FERNANDEZ</v>
          </cell>
          <cell r="C41" t="str">
            <v>ALICIA</v>
          </cell>
          <cell r="D41" t="str">
            <v>41</v>
          </cell>
        </row>
        <row r="42">
          <cell r="A42" t="str">
            <v>ANATOMIA PATOLOGICA</v>
          </cell>
          <cell r="B42" t="str">
            <v>GALDEANO</v>
          </cell>
          <cell r="C42" t="str">
            <v>SILVIA SUSANA</v>
          </cell>
          <cell r="D42" t="str">
            <v>PLAZA ITALIA</v>
          </cell>
        </row>
        <row r="43">
          <cell r="A43" t="str">
            <v>ANATOMIA PATOLOGICA</v>
          </cell>
          <cell r="B43" t="str">
            <v>GOLDBERG</v>
          </cell>
          <cell r="C43" t="str">
            <v>JULIO  CESAR</v>
          </cell>
          <cell r="D43" t="str">
            <v>11</v>
          </cell>
        </row>
        <row r="44">
          <cell r="A44" t="str">
            <v>ANATOMIA PATOLOGICA</v>
          </cell>
          <cell r="B44" t="str">
            <v>HERNANDEZ</v>
          </cell>
          <cell r="C44" t="str">
            <v>ANA ROSA</v>
          </cell>
          <cell r="D44" t="str">
            <v>467 E/ 27 Y 28</v>
          </cell>
        </row>
        <row r="45">
          <cell r="A45" t="str">
            <v>ANATOMIA PATOLOGICA</v>
          </cell>
          <cell r="B45" t="str">
            <v>HERRERO DUCLOUX</v>
          </cell>
          <cell r="C45" t="str">
            <v>KELVIN ENRIQUE</v>
          </cell>
          <cell r="D45" t="str">
            <v>51</v>
          </cell>
        </row>
        <row r="46">
          <cell r="A46" t="str">
            <v>ANATOMIA PATOLOGICA</v>
          </cell>
          <cell r="B46" t="str">
            <v>JONES</v>
          </cell>
          <cell r="C46" t="str">
            <v>MARTA CELINA</v>
          </cell>
        </row>
        <row r="47">
          <cell r="A47" t="str">
            <v>ANATOMIA PATOLOGICA</v>
          </cell>
          <cell r="B47" t="str">
            <v>LAGUENS</v>
          </cell>
          <cell r="C47" t="str">
            <v>GRACIELA EMA</v>
          </cell>
          <cell r="D47" t="str">
            <v>5</v>
          </cell>
        </row>
        <row r="48">
          <cell r="A48" t="str">
            <v>ANATOMIA PATOLOGICA</v>
          </cell>
          <cell r="B48" t="str">
            <v>LAGUENS</v>
          </cell>
          <cell r="C48" t="str">
            <v>RUBEN MARTIN</v>
          </cell>
          <cell r="D48" t="str">
            <v>5</v>
          </cell>
        </row>
        <row r="49">
          <cell r="A49" t="str">
            <v>ANATOMIA PATOLOGICA</v>
          </cell>
          <cell r="B49" t="str">
            <v>MARTIN</v>
          </cell>
          <cell r="C49" t="str">
            <v>CARLOS ALBERTO</v>
          </cell>
          <cell r="D49" t="str">
            <v>14</v>
          </cell>
        </row>
        <row r="50">
          <cell r="A50" t="str">
            <v>ANATOMIA PATOLOGICA</v>
          </cell>
          <cell r="B50" t="str">
            <v>OLENCHUK</v>
          </cell>
          <cell r="C50" t="str">
            <v>BASILIO ALEJANDRO</v>
          </cell>
          <cell r="D50" t="str">
            <v>17</v>
          </cell>
        </row>
        <row r="51">
          <cell r="A51" t="str">
            <v>ANATOMIA PATOLOGICA</v>
          </cell>
          <cell r="B51" t="str">
            <v>OVIEDO ALARCON</v>
          </cell>
          <cell r="C51" t="str">
            <v>HAYA VICTOR RAUL</v>
          </cell>
        </row>
        <row r="52">
          <cell r="A52" t="str">
            <v>ANATOMIA PATOLOGICA</v>
          </cell>
          <cell r="B52" t="str">
            <v>PIANZOLA</v>
          </cell>
          <cell r="C52" t="str">
            <v>HORACIO MANUEL</v>
          </cell>
          <cell r="D52" t="str">
            <v>11</v>
          </cell>
        </row>
        <row r="53">
          <cell r="A53" t="str">
            <v>ANATOMIA PATOLOGICA</v>
          </cell>
          <cell r="B53" t="str">
            <v>PIANZOLA</v>
          </cell>
          <cell r="C53" t="str">
            <v>MARCELO ANDRES</v>
          </cell>
          <cell r="D53" t="str">
            <v>11</v>
          </cell>
        </row>
        <row r="54">
          <cell r="A54" t="str">
            <v>ANATOMIA PATOLOGICA</v>
          </cell>
          <cell r="B54" t="str">
            <v>QUIJANO</v>
          </cell>
          <cell r="C54" t="str">
            <v>GRACIELA DEL CARMEN</v>
          </cell>
          <cell r="D54" t="str">
            <v>48</v>
          </cell>
        </row>
        <row r="55">
          <cell r="A55" t="str">
            <v>ANATOMIA PATOLOGICA</v>
          </cell>
          <cell r="B55" t="str">
            <v>SALTZMAN</v>
          </cell>
          <cell r="C55" t="str">
            <v>MARIO SERGIO</v>
          </cell>
          <cell r="D55" t="str">
            <v>12</v>
          </cell>
        </row>
        <row r="56">
          <cell r="A56" t="str">
            <v>ANATOMIA PATOLOGICA</v>
          </cell>
          <cell r="B56" t="str">
            <v>SALTZMAN</v>
          </cell>
          <cell r="C56" t="str">
            <v>PATRICIA ESTELA ANA</v>
          </cell>
          <cell r="D56" t="str">
            <v>12</v>
          </cell>
        </row>
        <row r="57">
          <cell r="A57" t="str">
            <v>ANATOMIA PATOLOGICA</v>
          </cell>
          <cell r="B57" t="str">
            <v>SEMPLICI</v>
          </cell>
          <cell r="C57" t="str">
            <v>ANA MARIA</v>
          </cell>
          <cell r="D57" t="str">
            <v>2</v>
          </cell>
        </row>
        <row r="58">
          <cell r="A58" t="str">
            <v>ANATOMIA PATOLOGICA</v>
          </cell>
          <cell r="B58" t="str">
            <v>SKARE</v>
          </cell>
          <cell r="C58" t="str">
            <v>RICARDO ENRIQUE</v>
          </cell>
          <cell r="D58" t="str">
            <v>50</v>
          </cell>
        </row>
        <row r="59">
          <cell r="A59" t="str">
            <v>ANATOMIA PATOLOGICA</v>
          </cell>
          <cell r="B59" t="str">
            <v>SPINELLI</v>
          </cell>
          <cell r="C59" t="str">
            <v>OSVALDO MATEO</v>
          </cell>
          <cell r="D59" t="str">
            <v>39</v>
          </cell>
        </row>
        <row r="60">
          <cell r="A60" t="str">
            <v>ANATOMIA PATOLOGICA</v>
          </cell>
          <cell r="B60" t="str">
            <v>TARRAGONA</v>
          </cell>
          <cell r="C60" t="str">
            <v>MIRTA SUSANA</v>
          </cell>
          <cell r="D60" t="str">
            <v>75</v>
          </cell>
        </row>
        <row r="61">
          <cell r="A61" t="str">
            <v>ANATOMIA PATOLOGICA</v>
          </cell>
          <cell r="B61" t="str">
            <v>TUCCI</v>
          </cell>
          <cell r="C61" t="str">
            <v>LEONOR CARMEN</v>
          </cell>
          <cell r="D61" t="str">
            <v>54</v>
          </cell>
        </row>
        <row r="62">
          <cell r="A62" t="str">
            <v>ANATOMIA PATOLOGICA</v>
          </cell>
          <cell r="B62" t="str">
            <v>VESTFRID</v>
          </cell>
          <cell r="C62" t="str">
            <v>MARIO ALBERTO</v>
          </cell>
          <cell r="D62" t="str">
            <v>26</v>
          </cell>
        </row>
        <row r="65">
          <cell r="A65" t="str">
            <v>ANESTESIOLOGIA</v>
          </cell>
          <cell r="B65" t="str">
            <v>CASTELLANO</v>
          </cell>
          <cell r="C65" t="str">
            <v>ALBERTO</v>
          </cell>
        </row>
        <row r="66">
          <cell r="A66" t="str">
            <v>ANESTESIOLOGIA</v>
          </cell>
          <cell r="B66" t="str">
            <v>DI GIOVAN BATTISTA</v>
          </cell>
          <cell r="C66" t="str">
            <v>ZULMA</v>
          </cell>
        </row>
        <row r="67">
          <cell r="A67" t="str">
            <v>ANESTESIOLOGIA</v>
          </cell>
          <cell r="B67" t="str">
            <v>POLI</v>
          </cell>
          <cell r="C67" t="str">
            <v>ALBERTO LEONARDO</v>
          </cell>
          <cell r="D67" t="str">
            <v>51 29 Y 30</v>
          </cell>
        </row>
        <row r="68">
          <cell r="A68" t="str">
            <v>ANESTESIOLOGIA</v>
          </cell>
          <cell r="B68" t="str">
            <v>RODRIGUEZ</v>
          </cell>
          <cell r="C68" t="str">
            <v>RAFAEL E.</v>
          </cell>
          <cell r="D68" t="str">
            <v>59</v>
          </cell>
        </row>
        <row r="71">
          <cell r="A71" t="str">
            <v>CARDIOLOGIA</v>
          </cell>
          <cell r="B71" t="str">
            <v>ABALDE</v>
          </cell>
          <cell r="C71" t="str">
            <v>JORGE HORACIO</v>
          </cell>
          <cell r="D71" t="str">
            <v>62</v>
          </cell>
        </row>
        <row r="72">
          <cell r="A72" t="str">
            <v>CARDIOLOGIA</v>
          </cell>
          <cell r="B72" t="str">
            <v>AICEGA</v>
          </cell>
          <cell r="C72" t="str">
            <v>ESTEBAN VALENTIN</v>
          </cell>
          <cell r="D72" t="str">
            <v>56</v>
          </cell>
        </row>
        <row r="73">
          <cell r="A73" t="str">
            <v>CARDIOLOGIA</v>
          </cell>
          <cell r="B73" t="str">
            <v>ARREGUI</v>
          </cell>
          <cell r="C73" t="str">
            <v>VICTOR</v>
          </cell>
          <cell r="D73" t="str">
            <v>6</v>
          </cell>
        </row>
        <row r="74">
          <cell r="A74" t="str">
            <v>CARDIOLOGIA</v>
          </cell>
          <cell r="B74" t="str">
            <v>AVEGLIANO</v>
          </cell>
          <cell r="C74" t="str">
            <v>HUGO CARLOS</v>
          </cell>
          <cell r="D74" t="str">
            <v>8</v>
          </cell>
        </row>
        <row r="75">
          <cell r="A75" t="str">
            <v>CARDIOLOGIA</v>
          </cell>
          <cell r="B75" t="str">
            <v>BOB</v>
          </cell>
          <cell r="C75" t="str">
            <v>LIDIA LEONOR</v>
          </cell>
          <cell r="D75" t="str">
            <v>80</v>
          </cell>
        </row>
        <row r="76">
          <cell r="A76" t="str">
            <v>CARDIOLOGIA</v>
          </cell>
          <cell r="B76" t="str">
            <v>BOLAÑOS</v>
          </cell>
          <cell r="C76" t="str">
            <v>FELIPE CONSTANCIO</v>
          </cell>
          <cell r="D76" t="str">
            <v>1</v>
          </cell>
        </row>
        <row r="77">
          <cell r="A77" t="str">
            <v>CARDIOLOGIA</v>
          </cell>
          <cell r="B77" t="str">
            <v>BONELLI</v>
          </cell>
          <cell r="C77" t="str">
            <v>PABLO LEO</v>
          </cell>
          <cell r="D77" t="str">
            <v>6</v>
          </cell>
        </row>
        <row r="78">
          <cell r="A78" t="str">
            <v>CARDIOLOGIA</v>
          </cell>
          <cell r="B78" t="str">
            <v>BORDAGARAY</v>
          </cell>
          <cell r="C78" t="str">
            <v>JORGE OSCAR</v>
          </cell>
          <cell r="D78" t="str">
            <v>62</v>
          </cell>
        </row>
        <row r="79">
          <cell r="A79" t="str">
            <v>CARDIOLOGIA</v>
          </cell>
          <cell r="B79" t="str">
            <v>BOURDIN</v>
          </cell>
          <cell r="C79" t="str">
            <v>FEDERICO EDUARDO</v>
          </cell>
          <cell r="D79" t="str">
            <v>CANTILO Y 7</v>
          </cell>
        </row>
        <row r="80">
          <cell r="A80" t="str">
            <v>CARDIOLOGIA</v>
          </cell>
          <cell r="B80" t="str">
            <v>BRAZIUNAS</v>
          </cell>
          <cell r="C80" t="str">
            <v>HECTOR ESTEBAN</v>
          </cell>
          <cell r="D80" t="str">
            <v>9 E/35 Y 36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AD94"/>
  <sheetViews>
    <sheetView showGridLines="0" tabSelected="1" zoomScale="80" zoomScaleNormal="80" workbookViewId="0">
      <selection activeCell="C21" sqref="C21"/>
    </sheetView>
  </sheetViews>
  <sheetFormatPr baseColWidth="10" defaultColWidth="11.42578125" defaultRowHeight="12.75" x14ac:dyDescent="0.2"/>
  <cols>
    <col min="1" max="1" width="11.42578125" style="2"/>
    <col min="2" max="2" width="28.28515625" style="1" customWidth="1"/>
    <col min="3" max="3" width="16.7109375" style="2" bestFit="1" customWidth="1"/>
    <col min="4" max="4" width="15.42578125" style="2" bestFit="1" customWidth="1"/>
    <col min="5" max="5" width="14.42578125" style="2" bestFit="1" customWidth="1"/>
    <col min="6" max="6" width="14.42578125" style="2" customWidth="1"/>
    <col min="7" max="7" width="1.85546875" style="2" customWidth="1"/>
    <col min="8" max="8" width="2.42578125" style="2" customWidth="1"/>
    <col min="9" max="9" width="15.140625" style="2" customWidth="1"/>
    <col min="10" max="12" width="17.140625" style="2" bestFit="1" customWidth="1"/>
    <col min="13" max="13" width="14.5703125" style="2" bestFit="1" customWidth="1"/>
    <col min="14" max="14" width="3.140625" style="2" customWidth="1"/>
    <col min="15" max="15" width="12.5703125" style="2" customWidth="1"/>
    <col min="16" max="16" width="10.85546875" style="2" bestFit="1" customWidth="1"/>
    <col min="17" max="17" width="11.42578125" style="2"/>
    <col min="18" max="18" width="11" style="2" bestFit="1" customWidth="1"/>
    <col min="19" max="19" width="11.42578125" style="2" hidden="1" customWidth="1"/>
    <col min="20" max="20" width="11.5703125" style="2" hidden="1" customWidth="1"/>
    <col min="21" max="22" width="15" style="2" hidden="1" customWidth="1"/>
    <col min="23" max="23" width="3.7109375" style="2" hidden="1" customWidth="1"/>
    <col min="24" max="24" width="6" style="2" hidden="1" customWidth="1"/>
    <col min="25" max="27" width="11.42578125" style="2" hidden="1" customWidth="1"/>
    <col min="28" max="33" width="11.42578125" style="2" customWidth="1"/>
    <col min="34" max="16384" width="11.42578125" style="2"/>
  </cols>
  <sheetData>
    <row r="1" spans="2:30" ht="79.5" customHeight="1" x14ac:dyDescent="0.2">
      <c r="G1" s="59"/>
    </row>
    <row r="2" spans="2:30" x14ac:dyDescent="0.2">
      <c r="G2" s="59"/>
    </row>
    <row r="3" spans="2:30" ht="15" customHeight="1" thickBot="1" x14ac:dyDescent="0.25">
      <c r="B3" s="3"/>
      <c r="C3" s="4" t="s">
        <v>32</v>
      </c>
      <c r="D3" s="4" t="s">
        <v>0</v>
      </c>
      <c r="E3" s="4" t="s">
        <v>1</v>
      </c>
      <c r="F3" s="52"/>
      <c r="G3" s="52"/>
    </row>
    <row r="4" spans="2:30" ht="15" customHeight="1" thickTop="1" x14ac:dyDescent="0.2">
      <c r="B4" s="7" t="s">
        <v>3</v>
      </c>
      <c r="C4" s="33">
        <v>2677199959</v>
      </c>
      <c r="D4" s="33">
        <v>741595128</v>
      </c>
      <c r="E4" s="33">
        <v>109115434</v>
      </c>
      <c r="F4" s="53"/>
      <c r="G4" s="53"/>
    </row>
    <row r="5" spans="2:30" ht="15" customHeight="1" x14ac:dyDescent="0.2">
      <c r="B5" s="15" t="s">
        <v>6</v>
      </c>
      <c r="C5" s="88">
        <f>+C4/$C$25</f>
        <v>0.38029999993796615</v>
      </c>
      <c r="D5" s="88">
        <f>+D4/$C$25</f>
        <v>0.10534462552350428</v>
      </c>
      <c r="E5" s="88">
        <f>+E4/$C$25</f>
        <v>1.5500000066835183E-2</v>
      </c>
      <c r="F5" s="54"/>
      <c r="G5" s="54"/>
    </row>
    <row r="6" spans="2:30" ht="15" customHeight="1" x14ac:dyDescent="0.2">
      <c r="B6" s="15" t="s">
        <v>7</v>
      </c>
      <c r="C6" s="88">
        <f>+(1-C4/$C$26)</f>
        <v>0.24188823492617384</v>
      </c>
      <c r="D6" s="88">
        <f>+(1-(C4+D4)/C26)</f>
        <v>3.1888234900688261E-2</v>
      </c>
      <c r="E6" s="88">
        <f>+(1-(C4+D4+E4)/C26)</f>
        <v>9.8964849198557303E-4</v>
      </c>
      <c r="F6" s="54"/>
      <c r="G6" s="54"/>
    </row>
    <row r="7" spans="2:30" ht="15" customHeight="1" x14ac:dyDescent="0.2">
      <c r="B7" s="92" t="s">
        <v>41</v>
      </c>
      <c r="C7" s="91">
        <v>0.32690000000000002</v>
      </c>
      <c r="D7" s="91">
        <v>0.33689999999999998</v>
      </c>
      <c r="E7" s="91">
        <v>0.34689999999999999</v>
      </c>
      <c r="F7" s="55"/>
      <c r="G7" s="55"/>
    </row>
    <row r="8" spans="2:30" ht="19.5" customHeight="1" thickBot="1" x14ac:dyDescent="0.25">
      <c r="B8" s="15" t="s">
        <v>49</v>
      </c>
      <c r="C8" s="32">
        <v>0.01</v>
      </c>
      <c r="D8" s="32">
        <v>0.02</v>
      </c>
      <c r="E8" s="32">
        <v>0.03</v>
      </c>
      <c r="F8" s="56"/>
      <c r="G8" s="56"/>
    </row>
    <row r="9" spans="2:30" ht="15" customHeight="1" x14ac:dyDescent="0.2">
      <c r="B9" s="15" t="s">
        <v>8</v>
      </c>
      <c r="C9" s="32">
        <v>0.3</v>
      </c>
      <c r="D9" s="32">
        <v>0.31</v>
      </c>
      <c r="E9" s="32">
        <v>0.32</v>
      </c>
      <c r="F9" s="56"/>
      <c r="G9" s="56"/>
      <c r="I9" s="62" t="s">
        <v>33</v>
      </c>
      <c r="J9" s="63"/>
      <c r="K9" s="63"/>
      <c r="L9" s="63"/>
      <c r="M9" s="65"/>
      <c r="O9" s="75" t="s">
        <v>24</v>
      </c>
      <c r="P9" s="76"/>
      <c r="Q9" s="77"/>
      <c r="R9" s="78"/>
      <c r="T9" s="6" t="s">
        <v>39</v>
      </c>
      <c r="V9" s="6" t="s">
        <v>2</v>
      </c>
      <c r="Z9" s="6"/>
      <c r="AD9" s="6"/>
    </row>
    <row r="10" spans="2:30" ht="15" customHeight="1" x14ac:dyDescent="0.2">
      <c r="B10" s="15" t="s">
        <v>9</v>
      </c>
      <c r="C10" s="32">
        <v>0.55000000000000004</v>
      </c>
      <c r="D10" s="32">
        <v>0.56000000000000005</v>
      </c>
      <c r="E10" s="32">
        <v>0.56999999999999995</v>
      </c>
      <c r="F10" s="56"/>
      <c r="G10" s="56"/>
      <c r="H10" s="40"/>
      <c r="I10" s="66" t="s">
        <v>29</v>
      </c>
      <c r="J10" s="8" t="s">
        <v>30</v>
      </c>
      <c r="K10" s="8" t="s">
        <v>31</v>
      </c>
      <c r="L10" s="8" t="s">
        <v>4</v>
      </c>
      <c r="M10" s="67" t="s">
        <v>5</v>
      </c>
      <c r="O10" s="66" t="s">
        <v>25</v>
      </c>
      <c r="P10" s="8" t="s">
        <v>26</v>
      </c>
      <c r="Q10" s="5" t="s">
        <v>28</v>
      </c>
      <c r="R10" s="79"/>
      <c r="T10" s="9">
        <f>+C13</f>
        <v>46010</v>
      </c>
      <c r="U10" s="10">
        <f>-J20*C14</f>
        <v>-2624726839.8036003</v>
      </c>
      <c r="V10" s="11">
        <f>+SUM(V11:V20)</f>
        <v>2679820340.3690925</v>
      </c>
      <c r="X10" s="12">
        <f>+SUM(X11:X20)/(365/12)</f>
        <v>4.7718592372484272</v>
      </c>
      <c r="AA10" s="89"/>
      <c r="AB10" s="13"/>
      <c r="AC10" s="14"/>
    </row>
    <row r="11" spans="2:30" ht="15" customHeight="1" x14ac:dyDescent="0.2">
      <c r="B11" s="15" t="s">
        <v>10</v>
      </c>
      <c r="C11" s="21">
        <f>+X10</f>
        <v>4.7718592372484272</v>
      </c>
      <c r="D11" s="21">
        <f>+X24</f>
        <v>10.592749918791755</v>
      </c>
      <c r="E11" s="21">
        <f>+X30</f>
        <v>12.098630136986289</v>
      </c>
      <c r="F11" s="57"/>
      <c r="G11" s="57"/>
      <c r="I11" s="90">
        <v>46044</v>
      </c>
      <c r="J11" s="35">
        <v>297466662</v>
      </c>
      <c r="K11" s="16">
        <f>+M11*C7/365*(P11-O11)</f>
        <v>81523305.929592878</v>
      </c>
      <c r="L11" s="16">
        <f>+J11+K11</f>
        <v>378989967.92959285</v>
      </c>
      <c r="M11" s="69">
        <f>+C4</f>
        <v>2677199959</v>
      </c>
      <c r="O11" s="80">
        <f>+C28</f>
        <v>46010</v>
      </c>
      <c r="P11" s="17">
        <f>+I11</f>
        <v>46044</v>
      </c>
      <c r="Q11" s="20">
        <f>+C7</f>
        <v>0.32690000000000002</v>
      </c>
      <c r="R11" s="81" t="s">
        <v>43</v>
      </c>
      <c r="T11" s="18">
        <f>+I11</f>
        <v>46044</v>
      </c>
      <c r="U11" s="19">
        <f t="shared" ref="U11:U16" si="0">+L11</f>
        <v>378989967.92959285</v>
      </c>
      <c r="V11" s="11">
        <f t="shared" ref="V11:V19" si="1">+U11/(1+$C$22/365)^(T11-$T$10)</f>
        <v>368549859.88346869</v>
      </c>
      <c r="W11" s="11">
        <f t="shared" ref="W11:W19" si="2">+V11/$V$10</f>
        <v>0.13752782391102689</v>
      </c>
      <c r="X11" s="12">
        <f t="shared" ref="X11:X19" si="3">+W11*(T11-$T$10)</f>
        <v>4.6759460129749142</v>
      </c>
      <c r="AA11" s="89"/>
      <c r="AB11" s="13"/>
      <c r="AC11" s="14"/>
    </row>
    <row r="12" spans="2:30" ht="15" customHeight="1" x14ac:dyDescent="0.2">
      <c r="B12" s="15" t="s">
        <v>11</v>
      </c>
      <c r="C12" s="22" t="s">
        <v>12</v>
      </c>
      <c r="D12" s="22" t="s">
        <v>50</v>
      </c>
      <c r="E12" s="22" t="s">
        <v>51</v>
      </c>
      <c r="F12" s="58"/>
      <c r="G12" s="58"/>
      <c r="I12" s="90">
        <v>46076</v>
      </c>
      <c r="J12" s="35">
        <v>297466662</v>
      </c>
      <c r="K12" s="16">
        <f t="shared" ref="K12:K19" si="4">+M12*Q12/365*(P12-O12)</f>
        <v>62590245.619726032</v>
      </c>
      <c r="L12" s="16">
        <f t="shared" ref="L12:L19" si="5">+J12+K12</f>
        <v>360056907.61972606</v>
      </c>
      <c r="M12" s="69">
        <f>+M11-J11</f>
        <v>2379733297</v>
      </c>
      <c r="O12" s="80">
        <f>+P11</f>
        <v>46044</v>
      </c>
      <c r="P12" s="17">
        <f>+I12</f>
        <v>46076</v>
      </c>
      <c r="Q12" s="20">
        <f t="shared" ref="Q12:Q19" si="6">+$C$22</f>
        <v>0.3</v>
      </c>
      <c r="R12" s="81" t="s">
        <v>27</v>
      </c>
      <c r="T12" s="18">
        <f>+I12</f>
        <v>46076</v>
      </c>
      <c r="U12" s="19">
        <f t="shared" si="0"/>
        <v>360056907.61972606</v>
      </c>
      <c r="V12" s="11">
        <f t="shared" si="1"/>
        <v>341052969.5833286</v>
      </c>
      <c r="W12" s="11">
        <f t="shared" si="2"/>
        <v>0.12726710236715169</v>
      </c>
      <c r="X12" s="12">
        <f t="shared" si="3"/>
        <v>8.399628756232012</v>
      </c>
      <c r="AA12" s="89"/>
    </row>
    <row r="13" spans="2:30" ht="15" customHeight="1" x14ac:dyDescent="0.2">
      <c r="B13" s="15" t="s">
        <v>35</v>
      </c>
      <c r="C13" s="23">
        <f>+C28</f>
        <v>46010</v>
      </c>
      <c r="D13" s="23">
        <f>+C13</f>
        <v>46010</v>
      </c>
      <c r="E13" s="23">
        <f>+D13</f>
        <v>46010</v>
      </c>
      <c r="F13" s="36"/>
      <c r="G13" s="36"/>
      <c r="I13" s="90">
        <v>46104</v>
      </c>
      <c r="J13" s="35">
        <v>297466662</v>
      </c>
      <c r="K13" s="16">
        <f t="shared" si="4"/>
        <v>47920656.805479452</v>
      </c>
      <c r="L13" s="16">
        <f t="shared" si="5"/>
        <v>345387318.80547947</v>
      </c>
      <c r="M13" s="69">
        <f>+M12-J12</f>
        <v>2082266635</v>
      </c>
      <c r="O13" s="80">
        <f>+P12</f>
        <v>46076</v>
      </c>
      <c r="P13" s="17">
        <f>+I13</f>
        <v>46104</v>
      </c>
      <c r="Q13" s="20">
        <f t="shared" si="6"/>
        <v>0.3</v>
      </c>
      <c r="R13" s="81" t="s">
        <v>27</v>
      </c>
      <c r="T13" s="18">
        <f>+I13</f>
        <v>46104</v>
      </c>
      <c r="U13" s="19">
        <f t="shared" si="0"/>
        <v>345387318.80547947</v>
      </c>
      <c r="V13" s="11">
        <f t="shared" si="1"/>
        <v>319717537.27049166</v>
      </c>
      <c r="W13" s="11">
        <f t="shared" si="2"/>
        <v>0.11930558644332734</v>
      </c>
      <c r="X13" s="12">
        <f t="shared" si="3"/>
        <v>11.21472512567277</v>
      </c>
      <c r="AA13" s="89"/>
    </row>
    <row r="14" spans="2:30" ht="15" customHeight="1" x14ac:dyDescent="0.2">
      <c r="B14" s="26" t="s">
        <v>13</v>
      </c>
      <c r="C14" s="93">
        <v>0.98040000000000005</v>
      </c>
      <c r="D14" s="93">
        <v>1</v>
      </c>
      <c r="E14" s="93">
        <v>1</v>
      </c>
      <c r="F14" s="55"/>
      <c r="G14" s="55"/>
      <c r="I14" s="90">
        <v>46134</v>
      </c>
      <c r="J14" s="35">
        <v>297466662</v>
      </c>
      <c r="K14" s="16">
        <f t="shared" si="4"/>
        <v>44008766.457534246</v>
      </c>
      <c r="L14" s="16">
        <f t="shared" si="5"/>
        <v>341475428.45753425</v>
      </c>
      <c r="M14" s="69">
        <f>+M13-J13</f>
        <v>1784799973</v>
      </c>
      <c r="O14" s="80">
        <f t="shared" ref="O14:O17" si="7">+P13</f>
        <v>46104</v>
      </c>
      <c r="P14" s="17">
        <f>+I14</f>
        <v>46134</v>
      </c>
      <c r="Q14" s="20">
        <f t="shared" si="6"/>
        <v>0.3</v>
      </c>
      <c r="R14" s="81" t="s">
        <v>27</v>
      </c>
      <c r="T14" s="18">
        <f>+I14</f>
        <v>46134</v>
      </c>
      <c r="U14" s="19">
        <f t="shared" si="0"/>
        <v>341475428.45753425</v>
      </c>
      <c r="V14" s="11">
        <f t="shared" si="1"/>
        <v>308400658.68157673</v>
      </c>
      <c r="W14" s="11">
        <f t="shared" si="2"/>
        <v>0.11508258745401589</v>
      </c>
      <c r="X14" s="12">
        <f t="shared" si="3"/>
        <v>14.270240844297971</v>
      </c>
      <c r="AA14" s="89"/>
      <c r="AB14" s="12"/>
      <c r="AC14" s="12"/>
    </row>
    <row r="15" spans="2:30" ht="15" customHeight="1" x14ac:dyDescent="0.2">
      <c r="F15" s="59"/>
      <c r="G15" s="59"/>
      <c r="I15" s="90">
        <v>46164</v>
      </c>
      <c r="J15" s="35">
        <v>297466662</v>
      </c>
      <c r="K15" s="16">
        <f t="shared" si="4"/>
        <v>36673972.0520548</v>
      </c>
      <c r="L15" s="16">
        <f t="shared" si="5"/>
        <v>334140634.05205482</v>
      </c>
      <c r="M15" s="69">
        <f t="shared" ref="M15:M18" si="8">+M14-J14</f>
        <v>1487333311</v>
      </c>
      <c r="O15" s="80">
        <f t="shared" si="7"/>
        <v>46134</v>
      </c>
      <c r="P15" s="17">
        <f>+I15</f>
        <v>46164</v>
      </c>
      <c r="Q15" s="20">
        <f t="shared" si="6"/>
        <v>0.3</v>
      </c>
      <c r="R15" s="81" t="s">
        <v>27</v>
      </c>
      <c r="T15" s="18">
        <f>+I15</f>
        <v>46164</v>
      </c>
      <c r="U15" s="19">
        <f t="shared" si="0"/>
        <v>334140634.05205482</v>
      </c>
      <c r="V15" s="11">
        <f t="shared" si="1"/>
        <v>294429212.95084208</v>
      </c>
      <c r="W15" s="11">
        <f t="shared" si="2"/>
        <v>0.10986901193170669</v>
      </c>
      <c r="X15" s="12">
        <f t="shared" si="3"/>
        <v>16.919827837482831</v>
      </c>
      <c r="AA15" s="89"/>
      <c r="AB15" s="12"/>
      <c r="AC15" s="12"/>
    </row>
    <row r="16" spans="2:30" ht="15" customHeight="1" thickBot="1" x14ac:dyDescent="0.25">
      <c r="B16" s="3" t="s">
        <v>15</v>
      </c>
      <c r="C16" s="4"/>
      <c r="D16" s="4"/>
      <c r="E16" s="4"/>
      <c r="F16" s="52"/>
      <c r="G16" s="52"/>
      <c r="I16" s="90">
        <v>46195</v>
      </c>
      <c r="J16" s="35">
        <v>297466662</v>
      </c>
      <c r="K16" s="16">
        <f t="shared" si="4"/>
        <v>30317150.23479452</v>
      </c>
      <c r="L16" s="16">
        <f t="shared" si="5"/>
        <v>327783812.2347945</v>
      </c>
      <c r="M16" s="69">
        <f t="shared" si="8"/>
        <v>1189866649</v>
      </c>
      <c r="O16" s="80">
        <f t="shared" si="7"/>
        <v>46164</v>
      </c>
      <c r="P16" s="17">
        <f t="shared" ref="P16:P18" si="9">+I16</f>
        <v>46195</v>
      </c>
      <c r="Q16" s="20">
        <f t="shared" si="6"/>
        <v>0.3</v>
      </c>
      <c r="R16" s="81" t="s">
        <v>27</v>
      </c>
      <c r="T16" s="18">
        <f t="shared" ref="T16:T19" si="10">+I16</f>
        <v>46195</v>
      </c>
      <c r="U16" s="19">
        <f t="shared" si="0"/>
        <v>327783812.2347945</v>
      </c>
      <c r="V16" s="11">
        <f t="shared" si="1"/>
        <v>281564609.97125101</v>
      </c>
      <c r="W16" s="11">
        <f t="shared" si="2"/>
        <v>0.1050684651242221</v>
      </c>
      <c r="X16" s="12">
        <f t="shared" si="3"/>
        <v>19.437666047981089</v>
      </c>
      <c r="AA16" s="89"/>
      <c r="AB16" s="12"/>
      <c r="AC16" s="12"/>
    </row>
    <row r="17" spans="2:27" ht="15" customHeight="1" thickTop="1" x14ac:dyDescent="0.2">
      <c r="B17" s="29" t="s">
        <v>18</v>
      </c>
      <c r="C17" s="87">
        <f>+XIRR(U10:U20,T10:T20)</f>
        <v>0.42229741215705874</v>
      </c>
      <c r="D17" s="87">
        <f>+XIRR(U24:U26,T24:T26)</f>
        <v>0.3220135271549226</v>
      </c>
      <c r="E17" s="87">
        <f>+XIRR(U30:U31,T30:T31)</f>
        <v>0.32209824919700625</v>
      </c>
      <c r="F17" s="60"/>
      <c r="G17" s="60"/>
      <c r="I17" s="90">
        <v>46225</v>
      </c>
      <c r="J17" s="35">
        <v>297466662</v>
      </c>
      <c r="K17" s="16">
        <f t="shared" si="4"/>
        <v>22004383.241095889</v>
      </c>
      <c r="L17" s="16">
        <f t="shared" si="5"/>
        <v>319471045.2410959</v>
      </c>
      <c r="M17" s="69">
        <f t="shared" si="8"/>
        <v>892399987</v>
      </c>
      <c r="O17" s="80">
        <f t="shared" si="7"/>
        <v>46195</v>
      </c>
      <c r="P17" s="17">
        <f t="shared" si="9"/>
        <v>46225</v>
      </c>
      <c r="Q17" s="20">
        <f t="shared" si="6"/>
        <v>0.3</v>
      </c>
      <c r="R17" s="81" t="s">
        <v>27</v>
      </c>
      <c r="T17" s="18">
        <f t="shared" si="10"/>
        <v>46225</v>
      </c>
      <c r="U17" s="19">
        <f t="shared" ref="U17:U19" si="11">+L17</f>
        <v>319471045.2410959</v>
      </c>
      <c r="V17" s="11">
        <f t="shared" si="1"/>
        <v>267742821.21785563</v>
      </c>
      <c r="W17" s="11">
        <f t="shared" si="2"/>
        <v>9.9910735501387876E-2</v>
      </c>
      <c r="X17" s="12">
        <f t="shared" si="3"/>
        <v>21.480808132798394</v>
      </c>
      <c r="AA17" s="89"/>
    </row>
    <row r="18" spans="2:27" ht="15" customHeight="1" x14ac:dyDescent="0.2">
      <c r="B18" s="29" t="s">
        <v>19</v>
      </c>
      <c r="C18" s="87">
        <f>+NOMINAL(C17,12)</f>
        <v>0.35749512206639356</v>
      </c>
      <c r="D18" s="87">
        <f>+NOMINAL(D17,12)</f>
        <v>0.28242830157226795</v>
      </c>
      <c r="E18" s="87">
        <f>+NOMINAL(E17,12)</f>
        <v>0.28249389355389809</v>
      </c>
      <c r="F18" s="60"/>
      <c r="G18" s="60"/>
      <c r="I18" s="90">
        <v>46258</v>
      </c>
      <c r="J18" s="35">
        <v>297466662</v>
      </c>
      <c r="K18" s="16">
        <f t="shared" si="4"/>
        <v>16136547.719178082</v>
      </c>
      <c r="L18" s="16">
        <f t="shared" si="5"/>
        <v>313603209.71917808</v>
      </c>
      <c r="M18" s="69">
        <f t="shared" si="8"/>
        <v>594933325</v>
      </c>
      <c r="O18" s="80">
        <f>+P17</f>
        <v>46225</v>
      </c>
      <c r="P18" s="17">
        <f t="shared" si="9"/>
        <v>46258</v>
      </c>
      <c r="Q18" s="20">
        <f t="shared" si="6"/>
        <v>0.3</v>
      </c>
      <c r="R18" s="81" t="s">
        <v>27</v>
      </c>
      <c r="T18" s="18">
        <f t="shared" si="10"/>
        <v>46258</v>
      </c>
      <c r="U18" s="19">
        <f t="shared" si="11"/>
        <v>313603209.71917808</v>
      </c>
      <c r="V18" s="11">
        <f t="shared" si="1"/>
        <v>255795073.36609885</v>
      </c>
      <c r="W18" s="11">
        <f t="shared" si="2"/>
        <v>9.5452321751863453E-2</v>
      </c>
      <c r="X18" s="12">
        <f t="shared" si="3"/>
        <v>23.672175794462138</v>
      </c>
      <c r="AA18" s="89"/>
    </row>
    <row r="19" spans="2:27" ht="15" customHeight="1" x14ac:dyDescent="0.2">
      <c r="B19" s="29" t="s">
        <v>46</v>
      </c>
      <c r="C19" s="87">
        <f>+C18-C21</f>
        <v>8.999512206639354E-2</v>
      </c>
      <c r="D19" s="87">
        <f>+D18-D21</f>
        <v>1.4928301572267932E-2</v>
      </c>
      <c r="E19" s="87">
        <f>+E18-E21</f>
        <v>1.4993893553898074E-2</v>
      </c>
      <c r="F19" s="60"/>
      <c r="G19" s="60"/>
      <c r="I19" s="90">
        <v>46287</v>
      </c>
      <c r="J19" s="35">
        <v>297466663</v>
      </c>
      <c r="K19" s="16">
        <f t="shared" si="4"/>
        <v>7090301.2824657522</v>
      </c>
      <c r="L19" s="16">
        <f t="shared" si="5"/>
        <v>304556964.28246576</v>
      </c>
      <c r="M19" s="69">
        <f>+M18-J18</f>
        <v>297466663</v>
      </c>
      <c r="O19" s="80">
        <f>+P18</f>
        <v>46258</v>
      </c>
      <c r="P19" s="17">
        <f>+I19</f>
        <v>46287</v>
      </c>
      <c r="Q19" s="20">
        <f t="shared" si="6"/>
        <v>0.3</v>
      </c>
      <c r="R19" s="81" t="s">
        <v>27</v>
      </c>
      <c r="T19" s="18">
        <f t="shared" si="10"/>
        <v>46287</v>
      </c>
      <c r="U19" s="19">
        <f t="shared" si="11"/>
        <v>304556964.28246576</v>
      </c>
      <c r="V19" s="11">
        <f t="shared" si="1"/>
        <v>242567597.44417924</v>
      </c>
      <c r="W19" s="11">
        <f t="shared" si="2"/>
        <v>9.0516365515298056E-2</v>
      </c>
      <c r="X19" s="12">
        <f t="shared" si="3"/>
        <v>25.073033247737563</v>
      </c>
      <c r="AA19" s="89"/>
    </row>
    <row r="20" spans="2:27" ht="15" customHeight="1" thickBot="1" x14ac:dyDescent="0.25">
      <c r="F20" s="59"/>
      <c r="G20" s="59"/>
      <c r="I20" s="70" t="s">
        <v>14</v>
      </c>
      <c r="J20" s="71">
        <f>SUM(J11:J19)</f>
        <v>2677199959</v>
      </c>
      <c r="K20" s="72">
        <f>+SUM(K11:K19)</f>
        <v>348265329.34192169</v>
      </c>
      <c r="L20" s="72">
        <f>+SUM(L11:L19)</f>
        <v>3025465288.3419223</v>
      </c>
      <c r="M20" s="73"/>
      <c r="Q20" s="27"/>
      <c r="R20" s="27"/>
      <c r="T20" s="24"/>
      <c r="U20" s="25"/>
      <c r="V20" s="11"/>
      <c r="W20" s="11"/>
      <c r="X20" s="12"/>
    </row>
    <row r="21" spans="2:27" ht="15" customHeight="1" thickBot="1" x14ac:dyDescent="0.25">
      <c r="B21" s="26" t="s">
        <v>45</v>
      </c>
      <c r="C21" s="94">
        <v>0.26750000000000002</v>
      </c>
      <c r="D21" s="39">
        <f>+C21</f>
        <v>0.26750000000000002</v>
      </c>
      <c r="E21" s="39">
        <f>+C21</f>
        <v>0.26750000000000002</v>
      </c>
      <c r="F21" s="61"/>
      <c r="G21" s="61"/>
    </row>
    <row r="22" spans="2:27" ht="15" customHeight="1" x14ac:dyDescent="0.2">
      <c r="B22" s="15" t="s">
        <v>40</v>
      </c>
      <c r="C22" s="39">
        <f>IF((+C21+C8)&gt;C10,C10,IF((+C21+C8)&lt;C9,C9,C21+C8))</f>
        <v>0.3</v>
      </c>
      <c r="D22" s="39">
        <f>IF((+D21+D8)&gt;D10,D10,IF((+D21+D8)&lt;D9,D9,D21+D8))</f>
        <v>0.31</v>
      </c>
      <c r="E22" s="39">
        <f>IF((+E21+E8)&gt;E10,E10,IF((+E21+E8)&lt;E9,E9,E21+E8))</f>
        <v>0.32</v>
      </c>
      <c r="F22" s="41"/>
      <c r="G22" s="61"/>
      <c r="I22" s="62" t="s">
        <v>16</v>
      </c>
      <c r="J22" s="63"/>
      <c r="K22" s="64"/>
      <c r="L22" s="63"/>
      <c r="M22" s="65"/>
      <c r="O22" s="75" t="s">
        <v>24</v>
      </c>
      <c r="P22" s="76"/>
      <c r="Q22" s="77"/>
      <c r="R22" s="78"/>
    </row>
    <row r="23" spans="2:27" ht="15" customHeight="1" thickBot="1" x14ac:dyDescent="0.25">
      <c r="G23" s="59"/>
      <c r="I23" s="66" t="s">
        <v>29</v>
      </c>
      <c r="J23" s="8" t="s">
        <v>30</v>
      </c>
      <c r="K23" s="8" t="s">
        <v>31</v>
      </c>
      <c r="L23" s="8" t="s">
        <v>4</v>
      </c>
      <c r="M23" s="67" t="s">
        <v>5</v>
      </c>
      <c r="O23" s="66" t="s">
        <v>25</v>
      </c>
      <c r="P23" s="8" t="s">
        <v>26</v>
      </c>
      <c r="Q23" s="5" t="s">
        <v>28</v>
      </c>
      <c r="R23" s="86"/>
      <c r="T23" s="6" t="s">
        <v>17</v>
      </c>
    </row>
    <row r="24" spans="2:27" ht="15" customHeight="1" x14ac:dyDescent="0.2">
      <c r="B24" s="15" t="s">
        <v>22</v>
      </c>
      <c r="C24" s="31">
        <v>3511794868</v>
      </c>
      <c r="D24" s="43" t="s">
        <v>48</v>
      </c>
      <c r="E24" s="44"/>
      <c r="F24" s="44"/>
      <c r="G24" s="45"/>
      <c r="I24" s="74">
        <v>46317</v>
      </c>
      <c r="J24" s="35">
        <v>296638051</v>
      </c>
      <c r="K24" s="30">
        <f>+M24*D7/365*(P24-O24)+M24*Q25/365*(I24-P24)</f>
        <v>195221565.02966791</v>
      </c>
      <c r="L24" s="16">
        <f>+J24+K24</f>
        <v>491859616.02966791</v>
      </c>
      <c r="M24" s="69">
        <f>+J26</f>
        <v>741595128</v>
      </c>
      <c r="O24" s="80">
        <f>+C28</f>
        <v>46010</v>
      </c>
      <c r="P24" s="17">
        <f>+P11</f>
        <v>46044</v>
      </c>
      <c r="Q24" s="20">
        <f>+D7</f>
        <v>0.33689999999999998</v>
      </c>
      <c r="R24" s="81" t="s">
        <v>43</v>
      </c>
      <c r="T24" s="9">
        <f>+D13</f>
        <v>46010</v>
      </c>
      <c r="U24" s="10">
        <f>-J26*D14</f>
        <v>-741595128</v>
      </c>
      <c r="V24" s="11">
        <f>+SUM(V25:V26)</f>
        <v>721759340.51109004</v>
      </c>
      <c r="W24" s="11"/>
      <c r="X24" s="12">
        <f>+SUM(X25:X26)/(365/12)</f>
        <v>10.592749918791755</v>
      </c>
    </row>
    <row r="25" spans="2:27" ht="15" customHeight="1" thickBot="1" x14ac:dyDescent="0.25">
      <c r="B25" s="15" t="s">
        <v>23</v>
      </c>
      <c r="C25" s="31">
        <v>7039705389</v>
      </c>
      <c r="D25" s="46" t="s">
        <v>42</v>
      </c>
      <c r="E25" s="47"/>
      <c r="F25" s="47"/>
      <c r="G25" s="48"/>
      <c r="H25" s="42"/>
      <c r="I25" s="74">
        <v>46349</v>
      </c>
      <c r="J25" s="35">
        <v>444957077</v>
      </c>
      <c r="K25" s="30">
        <f>+M25*Q25/365*(I25-I24)</f>
        <v>12093080.010520548</v>
      </c>
      <c r="L25" s="16">
        <f>+J25+K25</f>
        <v>457050157.01052058</v>
      </c>
      <c r="M25" s="69">
        <f>+M24-J24</f>
        <v>444957077</v>
      </c>
      <c r="O25" s="82">
        <f>+P24</f>
        <v>46044</v>
      </c>
      <c r="P25" s="83">
        <f>+I25</f>
        <v>46349</v>
      </c>
      <c r="Q25" s="84">
        <f>+D22</f>
        <v>0.31</v>
      </c>
      <c r="R25" s="85" t="s">
        <v>27</v>
      </c>
      <c r="T25" s="18">
        <f>+I24</f>
        <v>46317</v>
      </c>
      <c r="U25" s="19">
        <f>+L24</f>
        <v>491859616.02966791</v>
      </c>
      <c r="V25" s="11">
        <f>+U25/(1+$D$22/365)^(T25-$T$24)</f>
        <v>379010640.13075572</v>
      </c>
      <c r="W25" s="11">
        <f>+V25/$V$24</f>
        <v>0.52512051989846342</v>
      </c>
      <c r="X25" s="12">
        <f>+W25*(T25-$T$24)</f>
        <v>161.21199960882828</v>
      </c>
    </row>
    <row r="26" spans="2:27" ht="15" customHeight="1" thickBot="1" x14ac:dyDescent="0.25">
      <c r="B26" s="15" t="s">
        <v>37</v>
      </c>
      <c r="C26" s="31">
        <v>3531405371</v>
      </c>
      <c r="D26" s="46" t="s">
        <v>44</v>
      </c>
      <c r="E26" s="47"/>
      <c r="F26" s="47"/>
      <c r="G26" s="48"/>
      <c r="H26" s="42"/>
      <c r="I26" s="70" t="s">
        <v>14</v>
      </c>
      <c r="J26" s="71">
        <f>+D4</f>
        <v>741595128</v>
      </c>
      <c r="K26" s="72">
        <f>+SUM(K24:K25)</f>
        <v>207314645.04018846</v>
      </c>
      <c r="L26" s="72">
        <f>+SUM(L24:L25)</f>
        <v>948909773.04018855</v>
      </c>
      <c r="M26" s="73"/>
      <c r="Q26" s="27"/>
      <c r="R26" s="27"/>
      <c r="T26" s="24">
        <f>+I25</f>
        <v>46349</v>
      </c>
      <c r="U26" s="25">
        <f>+L25</f>
        <v>457050157.01052058</v>
      </c>
      <c r="V26" s="11">
        <f>+U26/(1+$D$22/365)^(T26-$T$24)</f>
        <v>342748700.38033438</v>
      </c>
      <c r="W26" s="11">
        <f>+V26/$V$24</f>
        <v>0.47487948010153663</v>
      </c>
      <c r="X26" s="12">
        <f>+W26*(T26-$T$24)</f>
        <v>160.98414375442093</v>
      </c>
    </row>
    <row r="27" spans="2:27" ht="15" customHeight="1" thickBot="1" x14ac:dyDescent="0.25">
      <c r="B27" s="15" t="s">
        <v>38</v>
      </c>
      <c r="C27" s="31">
        <v>7815645363</v>
      </c>
      <c r="D27" s="46" t="s">
        <v>52</v>
      </c>
      <c r="E27" s="47"/>
      <c r="F27" s="47"/>
      <c r="G27" s="48"/>
      <c r="H27" s="42"/>
      <c r="K27" s="28"/>
      <c r="Q27" s="27"/>
      <c r="R27" s="27"/>
    </row>
    <row r="28" spans="2:27" ht="15" customHeight="1" thickBot="1" x14ac:dyDescent="0.25">
      <c r="B28" s="15" t="s">
        <v>36</v>
      </c>
      <c r="C28" s="34">
        <v>46010</v>
      </c>
      <c r="D28" s="49"/>
      <c r="E28" s="50"/>
      <c r="F28" s="50"/>
      <c r="G28" s="51"/>
      <c r="H28" s="42"/>
      <c r="I28" s="62" t="s">
        <v>20</v>
      </c>
      <c r="J28" s="63"/>
      <c r="K28" s="64"/>
      <c r="L28" s="63"/>
      <c r="M28" s="65"/>
      <c r="O28" s="75" t="s">
        <v>24</v>
      </c>
      <c r="P28" s="76"/>
      <c r="Q28" s="77"/>
      <c r="R28" s="78"/>
      <c r="V28" s="11"/>
      <c r="W28" s="11"/>
      <c r="X28" s="12"/>
    </row>
    <row r="29" spans="2:27" ht="15" customHeight="1" x14ac:dyDescent="0.2">
      <c r="H29" s="42"/>
      <c r="I29" s="66" t="s">
        <v>29</v>
      </c>
      <c r="J29" s="8" t="s">
        <v>30</v>
      </c>
      <c r="K29" s="8" t="s">
        <v>31</v>
      </c>
      <c r="L29" s="8" t="s">
        <v>4</v>
      </c>
      <c r="M29" s="67" t="s">
        <v>5</v>
      </c>
      <c r="O29" s="66" t="s">
        <v>25</v>
      </c>
      <c r="P29" s="8" t="s">
        <v>26</v>
      </c>
      <c r="Q29" s="5" t="s">
        <v>28</v>
      </c>
      <c r="R29" s="79"/>
      <c r="T29" s="6" t="s">
        <v>21</v>
      </c>
      <c r="V29" s="11"/>
      <c r="W29" s="11"/>
      <c r="X29" s="12"/>
    </row>
    <row r="30" spans="2:27" ht="15" customHeight="1" x14ac:dyDescent="0.2">
      <c r="I30" s="68">
        <v>46378</v>
      </c>
      <c r="J30" s="16">
        <v>109115434</v>
      </c>
      <c r="K30" s="30">
        <f>+M30*Q30/365*(P30-O30)+M30*Q31/365*(P31-O31)</f>
        <v>35477343.791168228</v>
      </c>
      <c r="L30" s="16">
        <f>+J30+K30</f>
        <v>144592777.79116821</v>
      </c>
      <c r="M30" s="69">
        <f>+J31</f>
        <v>109115434</v>
      </c>
      <c r="O30" s="80">
        <f>+C28</f>
        <v>46010</v>
      </c>
      <c r="P30" s="17">
        <f>+P11</f>
        <v>46044</v>
      </c>
      <c r="Q30" s="20">
        <f>+E7</f>
        <v>0.34689999999999999</v>
      </c>
      <c r="R30" s="81" t="s">
        <v>43</v>
      </c>
      <c r="T30" s="9">
        <f>+E13</f>
        <v>46010</v>
      </c>
      <c r="U30" s="10">
        <f>-J31*E14</f>
        <v>-109115434</v>
      </c>
      <c r="V30" s="11"/>
      <c r="W30" s="11"/>
      <c r="X30" s="12">
        <f>+X31/(30.4166666666667)</f>
        <v>12.098630136986289</v>
      </c>
    </row>
    <row r="31" spans="2:27" ht="15" customHeight="1" thickBot="1" x14ac:dyDescent="0.25">
      <c r="B31" s="2"/>
      <c r="I31" s="70" t="s">
        <v>14</v>
      </c>
      <c r="J31" s="71">
        <f>+E4</f>
        <v>109115434</v>
      </c>
      <c r="K31" s="72">
        <f>+K30</f>
        <v>35477343.791168228</v>
      </c>
      <c r="L31" s="71">
        <f>+L30</f>
        <v>144592777.79116821</v>
      </c>
      <c r="M31" s="73"/>
      <c r="O31" s="82">
        <f>+P30</f>
        <v>46044</v>
      </c>
      <c r="P31" s="83">
        <f>+I30</f>
        <v>46378</v>
      </c>
      <c r="Q31" s="84">
        <f>+E22</f>
        <v>0.32</v>
      </c>
      <c r="R31" s="85" t="s">
        <v>27</v>
      </c>
      <c r="T31" s="24">
        <f>+I30</f>
        <v>46378</v>
      </c>
      <c r="U31" s="25">
        <f>+L30</f>
        <v>144592777.79116821</v>
      </c>
      <c r="V31" s="11">
        <f>+U31/(1+E22/365)^(T31-T30)</f>
        <v>104734918.22475681</v>
      </c>
      <c r="W31" s="11">
        <v>1</v>
      </c>
      <c r="X31" s="12">
        <f>+W31*(T31-T30)</f>
        <v>368</v>
      </c>
    </row>
    <row r="32" spans="2:27" ht="15" customHeight="1" x14ac:dyDescent="0.2">
      <c r="B32" s="2"/>
      <c r="I32" s="6" t="s">
        <v>34</v>
      </c>
      <c r="J32" s="6"/>
      <c r="K32" s="6"/>
      <c r="L32" s="6"/>
      <c r="M32" s="6"/>
    </row>
    <row r="33" spans="2:16" ht="15" customHeight="1" x14ac:dyDescent="0.2">
      <c r="B33" s="2"/>
      <c r="I33" s="6" t="s">
        <v>47</v>
      </c>
      <c r="J33" s="6"/>
      <c r="K33" s="6"/>
      <c r="L33" s="6"/>
      <c r="M33" s="6"/>
    </row>
    <row r="34" spans="2:16" ht="15" customHeight="1" x14ac:dyDescent="0.2">
      <c r="B34" s="2"/>
      <c r="P34" s="37"/>
    </row>
    <row r="35" spans="2:16" ht="15" customHeight="1" x14ac:dyDescent="0.2">
      <c r="B35" s="2"/>
    </row>
    <row r="36" spans="2:16" ht="15" customHeight="1" x14ac:dyDescent="0.2">
      <c r="B36" s="2"/>
      <c r="M36" s="28"/>
    </row>
    <row r="37" spans="2:16" ht="15" customHeight="1" x14ac:dyDescent="0.2">
      <c r="B37" s="2"/>
      <c r="M37" s="28"/>
    </row>
    <row r="38" spans="2:16" ht="15" customHeight="1" x14ac:dyDescent="0.2">
      <c r="B38" s="2"/>
      <c r="H38" s="38"/>
      <c r="M38" s="28"/>
    </row>
    <row r="39" spans="2:16" ht="15" customHeight="1" x14ac:dyDescent="0.2">
      <c r="B39" s="2"/>
      <c r="M39" s="28"/>
    </row>
    <row r="40" spans="2:16" ht="15" customHeight="1" x14ac:dyDescent="0.2">
      <c r="B40" s="2"/>
      <c r="M40" s="28"/>
    </row>
    <row r="41" spans="2:16" ht="15" customHeight="1" x14ac:dyDescent="0.2">
      <c r="B41" s="2"/>
      <c r="M41" s="28"/>
    </row>
    <row r="42" spans="2:16" ht="15" customHeight="1" x14ac:dyDescent="0.2">
      <c r="B42" s="2"/>
      <c r="M42" s="28"/>
    </row>
    <row r="43" spans="2:16" ht="15" customHeight="1" x14ac:dyDescent="0.2">
      <c r="B43" s="2"/>
      <c r="M43" s="28"/>
    </row>
    <row r="44" spans="2:16" ht="15" customHeight="1" x14ac:dyDescent="0.2">
      <c r="B44" s="2"/>
      <c r="I44" s="28"/>
      <c r="J44" s="28"/>
      <c r="K44" s="28"/>
      <c r="L44" s="28"/>
      <c r="M44" s="28"/>
    </row>
    <row r="45" spans="2:16" ht="15" customHeight="1" x14ac:dyDescent="0.2">
      <c r="B45" s="2"/>
    </row>
    <row r="46" spans="2:16" ht="15" customHeight="1" x14ac:dyDescent="0.2">
      <c r="B46" s="2"/>
    </row>
    <row r="47" spans="2:16" ht="15" customHeight="1" x14ac:dyDescent="0.2">
      <c r="B47" s="2"/>
    </row>
    <row r="48" spans="2:16" ht="15" customHeight="1" x14ac:dyDescent="0.2">
      <c r="B48" s="2"/>
    </row>
    <row r="49" spans="2:2" ht="15" customHeight="1" x14ac:dyDescent="0.2">
      <c r="B49" s="2"/>
    </row>
    <row r="50" spans="2:2" ht="15" customHeight="1" x14ac:dyDescent="0.2">
      <c r="B50" s="2"/>
    </row>
    <row r="51" spans="2:2" ht="15" customHeight="1" x14ac:dyDescent="0.2">
      <c r="B51" s="2"/>
    </row>
    <row r="52" spans="2:2" ht="15" customHeight="1" x14ac:dyDescent="0.2">
      <c r="B52" s="2"/>
    </row>
    <row r="53" spans="2:2" ht="15" customHeight="1" x14ac:dyDescent="0.2">
      <c r="B53" s="2"/>
    </row>
    <row r="54" spans="2:2" ht="15" customHeight="1" x14ac:dyDescent="0.2">
      <c r="B54" s="2"/>
    </row>
    <row r="55" spans="2:2" ht="15" customHeight="1" x14ac:dyDescent="0.2">
      <c r="B55" s="2"/>
    </row>
    <row r="56" spans="2:2" ht="15" customHeight="1" x14ac:dyDescent="0.2">
      <c r="B56" s="2"/>
    </row>
    <row r="57" spans="2:2" ht="15" customHeight="1" x14ac:dyDescent="0.2">
      <c r="B57" s="2"/>
    </row>
    <row r="58" spans="2:2" ht="15" customHeight="1" x14ac:dyDescent="0.2">
      <c r="B58" s="2"/>
    </row>
    <row r="59" spans="2:2" ht="15" customHeight="1" x14ac:dyDescent="0.2">
      <c r="B59" s="2"/>
    </row>
    <row r="60" spans="2:2" ht="15" customHeight="1" x14ac:dyDescent="0.2">
      <c r="B60" s="2"/>
    </row>
    <row r="61" spans="2:2" ht="15" customHeight="1" x14ac:dyDescent="0.2">
      <c r="B61" s="2"/>
    </row>
    <row r="62" spans="2:2" ht="15" customHeight="1" x14ac:dyDescent="0.2">
      <c r="B62" s="2"/>
    </row>
    <row r="63" spans="2:2" ht="15" customHeight="1" x14ac:dyDescent="0.2">
      <c r="B63" s="2"/>
    </row>
    <row r="64" spans="2:2" ht="15" customHeight="1" x14ac:dyDescent="0.2">
      <c r="B64" s="2"/>
    </row>
    <row r="65" spans="2:2" ht="15" customHeight="1" x14ac:dyDescent="0.2">
      <c r="B65" s="2"/>
    </row>
    <row r="66" spans="2:2" ht="15" customHeight="1" x14ac:dyDescent="0.2">
      <c r="B66" s="2"/>
    </row>
    <row r="67" spans="2:2" ht="15" customHeight="1" x14ac:dyDescent="0.2">
      <c r="B67" s="2"/>
    </row>
    <row r="68" spans="2:2" ht="15" customHeight="1" x14ac:dyDescent="0.2">
      <c r="B68" s="2"/>
    </row>
    <row r="69" spans="2:2" ht="15" customHeight="1" x14ac:dyDescent="0.2">
      <c r="B69" s="2"/>
    </row>
    <row r="70" spans="2:2" ht="15" customHeight="1" x14ac:dyDescent="0.2">
      <c r="B70" s="2"/>
    </row>
    <row r="71" spans="2:2" ht="15" customHeight="1" x14ac:dyDescent="0.2">
      <c r="B71" s="2"/>
    </row>
    <row r="72" spans="2:2" ht="15" customHeight="1" x14ac:dyDescent="0.2">
      <c r="B72" s="2"/>
    </row>
    <row r="73" spans="2:2" ht="15" customHeight="1" x14ac:dyDescent="0.2">
      <c r="B73" s="2"/>
    </row>
    <row r="74" spans="2:2" ht="15" customHeight="1" x14ac:dyDescent="0.2">
      <c r="B74" s="2"/>
    </row>
    <row r="75" spans="2:2" ht="15" customHeight="1" x14ac:dyDescent="0.2">
      <c r="B75" s="2"/>
    </row>
    <row r="76" spans="2:2" ht="15" customHeight="1" x14ac:dyDescent="0.2">
      <c r="B76" s="2"/>
    </row>
    <row r="77" spans="2:2" ht="15" customHeight="1" x14ac:dyDescent="0.2">
      <c r="B77" s="2"/>
    </row>
    <row r="78" spans="2:2" ht="15" customHeight="1" x14ac:dyDescent="0.2">
      <c r="B78" s="2"/>
    </row>
    <row r="79" spans="2:2" ht="15" customHeight="1" x14ac:dyDescent="0.2">
      <c r="B79" s="2"/>
    </row>
    <row r="80" spans="2:2" ht="15" customHeight="1" x14ac:dyDescent="0.2">
      <c r="B80" s="2"/>
    </row>
    <row r="81" spans="2:2" ht="15" customHeight="1" x14ac:dyDescent="0.2">
      <c r="B81" s="2"/>
    </row>
    <row r="82" spans="2:2" ht="15" customHeight="1" x14ac:dyDescent="0.2">
      <c r="B82" s="2"/>
    </row>
    <row r="83" spans="2:2" ht="15" customHeight="1" x14ac:dyDescent="0.2">
      <c r="B83" s="2"/>
    </row>
    <row r="84" spans="2:2" ht="15" customHeight="1" x14ac:dyDescent="0.2">
      <c r="B84" s="2"/>
    </row>
    <row r="85" spans="2:2" ht="15" customHeight="1" x14ac:dyDescent="0.2">
      <c r="B85" s="2"/>
    </row>
    <row r="86" spans="2:2" ht="15" customHeight="1" x14ac:dyDescent="0.2">
      <c r="B86" s="2"/>
    </row>
    <row r="87" spans="2:2" ht="15" customHeight="1" x14ac:dyDescent="0.2">
      <c r="B87" s="2"/>
    </row>
    <row r="88" spans="2:2" ht="15" customHeight="1" x14ac:dyDescent="0.2">
      <c r="B88" s="2"/>
    </row>
    <row r="89" spans="2:2" ht="15" customHeight="1" x14ac:dyDescent="0.2">
      <c r="B89" s="2"/>
    </row>
    <row r="90" spans="2:2" ht="15" customHeight="1" x14ac:dyDescent="0.2">
      <c r="B90" s="2"/>
    </row>
    <row r="91" spans="2:2" ht="15" customHeight="1" x14ac:dyDescent="0.2">
      <c r="B91" s="2"/>
    </row>
    <row r="92" spans="2:2" ht="15" customHeight="1" x14ac:dyDescent="0.2">
      <c r="B92" s="2"/>
    </row>
    <row r="93" spans="2:2" ht="15" customHeight="1" x14ac:dyDescent="0.2">
      <c r="B93" s="2"/>
    </row>
    <row r="94" spans="2:2" x14ac:dyDescent="0.2">
      <c r="B94" s="2"/>
    </row>
  </sheetData>
  <sheetProtection sheet="1" objects="1" scenarios="1"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ROSALES, MARIANO</dc:creator>
  <cp:lastModifiedBy>Maria Aranda</cp:lastModifiedBy>
  <dcterms:created xsi:type="dcterms:W3CDTF">2021-10-26T18:07:37Z</dcterms:created>
  <dcterms:modified xsi:type="dcterms:W3CDTF">2025-12-17T14:34:02Z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378c09-609d-421b-88fc-485d53760b2b_Enabled">
    <vt:lpwstr>true</vt:lpwstr>
  </property>
  <property fmtid="{D5CDD505-2E9C-101B-9397-08002B2CF9AE}" pid="3" name="MSIP_Label_a9378c09-609d-421b-88fc-485d53760b2b_SetDate">
    <vt:lpwstr>2025-12-17T14:32:58Z</vt:lpwstr>
  </property>
  <property fmtid="{D5CDD505-2E9C-101B-9397-08002B2CF9AE}" pid="4" name="MSIP_Label_a9378c09-609d-421b-88fc-485d53760b2b_Method">
    <vt:lpwstr>Standard</vt:lpwstr>
  </property>
  <property fmtid="{D5CDD505-2E9C-101B-9397-08002B2CF9AE}" pid="5" name="MSIP_Label_a9378c09-609d-421b-88fc-485d53760b2b_Name">
    <vt:lpwstr>Etiqueta Estrictamente Secreto</vt:lpwstr>
  </property>
  <property fmtid="{D5CDD505-2E9C-101B-9397-08002B2CF9AE}" pid="6" name="MSIP_Label_a9378c09-609d-421b-88fc-485d53760b2b_SiteId">
    <vt:lpwstr>d80f880f-4d4b-48a4-b6d5-ee44b3cdf59b</vt:lpwstr>
  </property>
  <property fmtid="{D5CDD505-2E9C-101B-9397-08002B2CF9AE}" pid="7" name="MSIP_Label_a9378c09-609d-421b-88fc-485d53760b2b_ActionId">
    <vt:lpwstr>c480aa2b-3f7d-4e5c-a217-3cdfc98c7416</vt:lpwstr>
  </property>
  <property fmtid="{D5CDD505-2E9C-101B-9397-08002B2CF9AE}" pid="8" name="MSIP_Label_a9378c09-609d-421b-88fc-485d53760b2b_ContentBits">
    <vt:lpwstr>0</vt:lpwstr>
  </property>
  <property fmtid="{D5CDD505-2E9C-101B-9397-08002B2CF9AE}" pid="9" name="MSIP_Label_a9378c09-609d-421b-88fc-485d53760b2b_Tag">
    <vt:lpwstr>10, 3, 0, 1</vt:lpwstr>
  </property>
</Properties>
</file>